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71" lockStructure="1"/>
  <bookViews>
    <workbookView xWindow="0" yWindow="120" windowWidth="16380" windowHeight="8076"/>
  </bookViews>
  <sheets>
    <sheet name="без лифта" sheetId="1" r:id="rId1"/>
    <sheet name="с лифтом" sheetId="2" r:id="rId2"/>
    <sheet name="д. 47" sheetId="4" r:id="rId3"/>
    <sheet name="Лист3" sheetId="3" r:id="rId4"/>
  </sheets>
  <definedNames>
    <definedName name="Z_EDA93391_9EAB_4C56_8E25_E953882B4AD9_.wvu.Cols" localSheetId="0" hidden="1">'без лифта'!$F:$M</definedName>
    <definedName name="Z_EDA93391_9EAB_4C56_8E25_E953882B4AD9_.wvu.Cols" localSheetId="2" hidden="1">'д. 47'!$E:$L</definedName>
    <definedName name="Z_EDA93391_9EAB_4C56_8E25_E953882B4AD9_.wvu.Cols" localSheetId="1" hidden="1">'с лифтом'!$E:$L</definedName>
    <definedName name="Z_EDA93391_9EAB_4C56_8E25_E953882B4AD9_.wvu.PrintArea" localSheetId="0" hidden="1">'без лифта'!$A$1:$E$114</definedName>
    <definedName name="Z_EDA93391_9EAB_4C56_8E25_E953882B4AD9_.wvu.PrintArea" localSheetId="2" hidden="1">'д. 47'!$A$1:$M$109</definedName>
    <definedName name="Z_EDA93391_9EAB_4C56_8E25_E953882B4AD9_.wvu.PrintArea" localSheetId="1" hidden="1">'с лифтом'!$A$1:$M$115</definedName>
    <definedName name="Z_EDA93391_9EAB_4C56_8E25_E953882B4AD9_.wvu.Rows" localSheetId="0" hidden="1">'без лифта'!$7:$7</definedName>
    <definedName name="Z_EDA93391_9EAB_4C56_8E25_E953882B4AD9_.wvu.Rows" localSheetId="2" hidden="1">'д. 47'!$8:$8</definedName>
    <definedName name="Z_EDA93391_9EAB_4C56_8E25_E953882B4AD9_.wvu.Rows" localSheetId="1" hidden="1">'с лифтом'!$9:$9</definedName>
    <definedName name="_xlnm.Print_Area" localSheetId="0">'без лифта'!$A$1:$E$114</definedName>
    <definedName name="_xlnm.Print_Area" localSheetId="2">'д. 47'!$A$1:$M$113</definedName>
    <definedName name="_xlnm.Print_Area" localSheetId="1">'с лифтом'!$A$1:$M$115</definedName>
  </definedNames>
  <calcPr calcId="145621"/>
  <customWorkbookViews>
    <customWorkbookView name="хжэ - Личное представление" guid="{EDA93391-9EAB-4C56-8E25-E953882B4AD9}" mergeInterval="0" personalView="1" maximized="1" windowWidth="1436" windowHeight="627" activeSheetId="2"/>
  </customWorkbookViews>
</workbook>
</file>

<file path=xl/calcChain.xml><?xml version="1.0" encoding="utf-8"?>
<calcChain xmlns="http://schemas.openxmlformats.org/spreadsheetml/2006/main">
  <c r="E11" i="1" l="1"/>
  <c r="M14" i="2" l="1"/>
  <c r="H104" i="4"/>
  <c r="J104" i="4" s="1"/>
  <c r="K104" i="4" s="1"/>
  <c r="L104" i="4" s="1"/>
  <c r="H80" i="4"/>
  <c r="J80" i="4" s="1"/>
  <c r="K80" i="4" s="1"/>
  <c r="L80" i="4" s="1"/>
  <c r="H77" i="4"/>
  <c r="J77" i="4" s="1"/>
  <c r="K77" i="4" s="1"/>
  <c r="J74" i="4"/>
  <c r="K74" i="4"/>
  <c r="L74" i="4" s="1"/>
  <c r="H71" i="4"/>
  <c r="J71" i="4" s="1"/>
  <c r="K71" i="4" s="1"/>
  <c r="L71" i="4" s="1"/>
  <c r="M63" i="4"/>
  <c r="H63" i="4"/>
  <c r="J63" i="4"/>
  <c r="K63" i="4" s="1"/>
  <c r="L63" i="4" s="1"/>
  <c r="E63" i="4"/>
  <c r="H57" i="4"/>
  <c r="J57" i="4" s="1"/>
  <c r="K57" i="4" s="1"/>
  <c r="L57" i="4" s="1"/>
  <c r="H45" i="4"/>
  <c r="J45" i="4" s="1"/>
  <c r="K45" i="4" s="1"/>
  <c r="L45" i="4" s="1"/>
  <c r="H28" i="4"/>
  <c r="J28" i="4" s="1"/>
  <c r="K28" i="4" s="1"/>
  <c r="L28" i="4" s="1"/>
  <c r="H22" i="4"/>
  <c r="J22" i="4" s="1"/>
  <c r="K22" i="4" s="1"/>
  <c r="L22" i="4" s="1"/>
  <c r="M13" i="4"/>
  <c r="M11" i="4" s="1"/>
  <c r="H13" i="4"/>
  <c r="J13" i="4"/>
  <c r="K13" i="4" s="1"/>
  <c r="L13" i="4" s="1"/>
  <c r="H11" i="4"/>
  <c r="J11" i="4" s="1"/>
  <c r="H11" i="1"/>
  <c r="J11" i="1"/>
  <c r="M11" i="1"/>
  <c r="H13" i="1"/>
  <c r="J13" i="1"/>
  <c r="H22" i="1"/>
  <c r="J22" i="1"/>
  <c r="K22" i="1"/>
  <c r="L22" i="1"/>
  <c r="H33" i="1"/>
  <c r="J33" i="1"/>
  <c r="K33" i="1"/>
  <c r="L33" i="1" s="1"/>
  <c r="H50" i="1"/>
  <c r="J50" i="1"/>
  <c r="K50" i="1"/>
  <c r="L50" i="1" s="1"/>
  <c r="H62" i="1"/>
  <c r="J62" i="1"/>
  <c r="K62" i="1"/>
  <c r="L62" i="1" s="1"/>
  <c r="H68" i="1"/>
  <c r="J68" i="1"/>
  <c r="H76" i="1"/>
  <c r="J76" i="1"/>
  <c r="K76" i="1"/>
  <c r="L76" i="1" s="1"/>
  <c r="J79" i="1"/>
  <c r="K79" i="1"/>
  <c r="L79" i="1"/>
  <c r="H82" i="1"/>
  <c r="J82" i="1"/>
  <c r="K82" i="1"/>
  <c r="L82" i="1" s="1"/>
  <c r="H85" i="1"/>
  <c r="J85" i="1"/>
  <c r="K85" i="1"/>
  <c r="L85" i="1" s="1"/>
  <c r="H109" i="1"/>
  <c r="J109" i="1"/>
  <c r="K109" i="1"/>
  <c r="L109" i="1" s="1"/>
  <c r="H12" i="2"/>
  <c r="J12" i="2"/>
  <c r="H14" i="2"/>
  <c r="J14" i="2"/>
  <c r="K14" i="2"/>
  <c r="H23" i="2"/>
  <c r="J23" i="2"/>
  <c r="K23" i="2"/>
  <c r="L23" i="2"/>
  <c r="H34" i="2"/>
  <c r="J34" i="2"/>
  <c r="K34" i="2"/>
  <c r="L34" i="2"/>
  <c r="H51" i="2"/>
  <c r="J51" i="2"/>
  <c r="K51" i="2"/>
  <c r="L51" i="2"/>
  <c r="H63" i="2"/>
  <c r="J63" i="2"/>
  <c r="K63" i="2"/>
  <c r="L63" i="2"/>
  <c r="E69" i="2"/>
  <c r="E12" i="2"/>
  <c r="H69" i="2"/>
  <c r="J69" i="2"/>
  <c r="K69" i="2"/>
  <c r="L69" i="2"/>
  <c r="M69" i="2"/>
  <c r="H77" i="2"/>
  <c r="J77" i="2"/>
  <c r="K77" i="2"/>
  <c r="L77" i="2"/>
  <c r="J80" i="2"/>
  <c r="K80" i="2"/>
  <c r="L80" i="2"/>
  <c r="H83" i="2"/>
  <c r="J83" i="2"/>
  <c r="K83" i="2"/>
  <c r="L83" i="2"/>
  <c r="H86" i="2"/>
  <c r="J86" i="2"/>
  <c r="K86" i="2"/>
  <c r="L86" i="2"/>
  <c r="H110" i="2"/>
  <c r="J110" i="2"/>
  <c r="K110" i="2"/>
  <c r="L110" i="2"/>
  <c r="L14" i="2"/>
  <c r="L12" i="2"/>
  <c r="K12" i="2"/>
  <c r="E11" i="4"/>
  <c r="L77" i="4" l="1"/>
  <c r="L11" i="4" s="1"/>
  <c r="K11" i="4"/>
  <c r="K13" i="1"/>
  <c r="L13" i="1" s="1"/>
  <c r="M12" i="2"/>
  <c r="K68" i="1"/>
  <c r="L68" i="1" s="1"/>
  <c r="L11" i="1" l="1"/>
  <c r="K11" i="1"/>
</calcChain>
</file>

<file path=xl/sharedStrings.xml><?xml version="1.0" encoding="utf-8"?>
<sst xmlns="http://schemas.openxmlformats.org/spreadsheetml/2006/main" count="619" uniqueCount="164">
  <si>
    <t xml:space="preserve">                                    УТВЕРЖДЕНО</t>
  </si>
  <si>
    <t xml:space="preserve">                                    Решением Думы ГО Заречный</t>
  </si>
  <si>
    <t>РАЗМЕР ПЛАТЫ</t>
  </si>
  <si>
    <t xml:space="preserve">за содержание и ремонт общего имущества собственников помещений </t>
  </si>
  <si>
    <t xml:space="preserve">с 01.07.2012г. </t>
  </si>
  <si>
    <t>Наименование работ</t>
  </si>
  <si>
    <t>Периодичность</t>
  </si>
  <si>
    <t>Стоимость на 1 единицу услуги (руб.)</t>
  </si>
  <si>
    <t>Площадь д.17А</t>
  </si>
  <si>
    <t>Площадь д. 27</t>
  </si>
  <si>
    <t>Площадь д.49</t>
  </si>
  <si>
    <t>Площадь д.51</t>
  </si>
  <si>
    <t>Всего площадь</t>
  </si>
  <si>
    <t>Расходы в месяц</t>
  </si>
  <si>
    <t>Расходы за год</t>
  </si>
  <si>
    <t>Содержание и ремонт общего имущества, в том числе:</t>
  </si>
  <si>
    <t>(1 кв.м. общей площади в месяц)</t>
  </si>
  <si>
    <t>I. Санитарные работы по содержанию помещений общего пользования</t>
  </si>
  <si>
    <t>I.I.</t>
  </si>
  <si>
    <t>Лестничные клетки</t>
  </si>
  <si>
    <t>Подметание полов во всех помещениях общего пользования (л/марши и площадки)</t>
  </si>
  <si>
    <t>1.1.</t>
  </si>
  <si>
    <t xml:space="preserve"> -подметание полов во всех помещениях общего пользования (л/марши и площадки) 1- 3 этаж</t>
  </si>
  <si>
    <t>ежедневно в рабочие дни</t>
  </si>
  <si>
    <t>1.2.</t>
  </si>
  <si>
    <t xml:space="preserve"> -подметание полов во всех помещениях общего пользования (л/марши и площадки) после 3 этажа</t>
  </si>
  <si>
    <t>1 раз в неделю</t>
  </si>
  <si>
    <t>Влажная уборка полов мест общего пользования</t>
  </si>
  <si>
    <t>I.II.</t>
  </si>
  <si>
    <t>Дератизация, дезинсекция (мест общего пользования)</t>
  </si>
  <si>
    <t>2 раза в год</t>
  </si>
  <si>
    <t>Дезинфекция (мест общего пользования), очистка от мусора</t>
  </si>
  <si>
    <t>по мере необходимости</t>
  </si>
  <si>
    <t>II. Содержание и обслуживание мусоропровода</t>
  </si>
  <si>
    <t>Очистка и влажная уборка мусороприемных камер (с учетом погрузки мусора)</t>
  </si>
  <si>
    <t xml:space="preserve"> -удаление мусора из мусороприемных камер</t>
  </si>
  <si>
    <t xml:space="preserve"> -влажное подметание пола мусороприемной камеры</t>
  </si>
  <si>
    <t>1.3.</t>
  </si>
  <si>
    <t xml:space="preserve"> -подметание полов перед загрузочным клапаном мусоропровода</t>
  </si>
  <si>
    <t xml:space="preserve">Уборка стен и пола мусорокамер </t>
  </si>
  <si>
    <t>Мытье и протирка закрывающих устройств мусоропровода (загрузочных клапанов)</t>
  </si>
  <si>
    <t xml:space="preserve">Дезинфекция всех элементов ствола мусоропровода </t>
  </si>
  <si>
    <t>1 раз в месяц</t>
  </si>
  <si>
    <t>Дезинфекция мусоросборников (бункеров, контейнеров, переносных контейнеров)</t>
  </si>
  <si>
    <t>Профилактический осмотр мусоропроводов</t>
  </si>
  <si>
    <t xml:space="preserve">III. Обслуживание объектов внешнего благоустройства </t>
  </si>
  <si>
    <r>
      <t>III.I.</t>
    </r>
    <r>
      <rPr>
        <b/>
        <sz val="10"/>
        <color indexed="8"/>
        <rFont val="Times New Roman"/>
        <family val="1"/>
        <charset val="204"/>
      </rPr>
      <t xml:space="preserve"> </t>
    </r>
  </si>
  <si>
    <t>Уборка земельного участка, входящего в состав общего имущества многоквартирного дома</t>
  </si>
  <si>
    <t>Подметание  территории с усовершенствованным и неусовершенствованным покрытием в летний период</t>
  </si>
  <si>
    <t>Сезонное выкашивание газонов</t>
  </si>
  <si>
    <t>1 раз в год</t>
  </si>
  <si>
    <t>Уборка мусора с газона в летний период</t>
  </si>
  <si>
    <t>1 раз в двое суток в рабочие дни</t>
  </si>
  <si>
    <t>Очистка урн</t>
  </si>
  <si>
    <t>Уборка площадки перед входом в подъезд</t>
  </si>
  <si>
    <t>Очистка участка территории после механизированной уборки (в холодный период)</t>
  </si>
  <si>
    <t xml:space="preserve"> Очистка территории от уплотненного снега и наледи </t>
  </si>
  <si>
    <t xml:space="preserve"> Очистка отмостков от уплотненного снега и наледи   </t>
  </si>
  <si>
    <t xml:space="preserve">Подметание территории с усовершенствованным покрытием в зимний период </t>
  </si>
  <si>
    <t>ежедневно</t>
  </si>
  <si>
    <t>Сдвижка и подметание снега при снегопаде</t>
  </si>
  <si>
    <t>по мере необходимости. Начало работ не позднее 2 часов  после начала снегопада</t>
  </si>
  <si>
    <t>10.1.</t>
  </si>
  <si>
    <t xml:space="preserve"> -Сдвижка снега при снегопаде (тротуар перед подъездом)</t>
  </si>
  <si>
    <t>10.2.</t>
  </si>
  <si>
    <t xml:space="preserve"> -Подметание снега при снегопаде  (тротуар перед подъездом)</t>
  </si>
  <si>
    <t>Посыпка территории песком (тротуар перед подъездом), с учетом доставки и стоимости песка</t>
  </si>
  <si>
    <t>1 раз в сутки в дни гололеда</t>
  </si>
  <si>
    <t>III.II.</t>
  </si>
  <si>
    <t>Вывоз мусора от дворников (смёт), крупногабаритный мусор с погрузкой (валка деревьев, кустарников, отдельных ветвей с вывозом, строительный мусор и т.д.)</t>
  </si>
  <si>
    <t>IV. Подготовка многоквартирного дома к сезонной эксплуатации</t>
  </si>
  <si>
    <t>Техническое обслуживание внутридомовых систем водоснабжения, теплоснабжения и канализации</t>
  </si>
  <si>
    <t>- ревизия арматуры на внутридомовых системах;</t>
  </si>
  <si>
    <t xml:space="preserve"> - консервация и расконсервация системы отопления, проверка систем;</t>
  </si>
  <si>
    <t>1 раз в год, в период начала и окончания отопительного сезона</t>
  </si>
  <si>
    <t>- консервация и расконсервация системы горячего водоснабжения;</t>
  </si>
  <si>
    <t>1 раз в год, в период проведения плановых ремонтов</t>
  </si>
  <si>
    <t xml:space="preserve"> - проверка систем центрального отопления в момент расконсервирования.    </t>
  </si>
  <si>
    <t>1 раз в год, в период начала отопительного сезона</t>
  </si>
  <si>
    <t>Подготовка объектов внешнего благоустройства к сезонной эксплуатации</t>
  </si>
  <si>
    <t>Поставка и снятие, укрепление и регулировка пружин, доводчиков и амортизаторов на входных дверях</t>
  </si>
  <si>
    <t xml:space="preserve">Замена разбитых стекол окон и дверей в помещениях общего пользования (не более 5 % от общего количества) </t>
  </si>
  <si>
    <t>1 раз в год, по мере необходимости</t>
  </si>
  <si>
    <t xml:space="preserve">Ремонт и укрепление входных дверей в помещениях общего пользования (не более 5 % от общего количества)                                                            </t>
  </si>
  <si>
    <t>V. Проведение технических осмотров, обслуживание и устранение незначительных неисправностей</t>
  </si>
  <si>
    <t>Проведение технических осмотров и устранение незначительных неисправностей в системах вентиляции.</t>
  </si>
  <si>
    <t>Проведение технических осмотров, обслуживание  и устранение незначительных неисправностей электротехнических устройств</t>
  </si>
  <si>
    <t>Проведение технических осмотров на внутриквартирных и внутридомовых системах водоснабжения , теплоснабжения и канализации, с целью контроля работы оборудования, правильности эксплуатации помещения, предупредительного ремонта, консультации собственников по правильному пользованию внутридомовым оборудованием.</t>
  </si>
  <si>
    <t>Обслуживание и устранение незначительных неисправностей на общестроительных конструкциях</t>
  </si>
  <si>
    <t>VI. Обслуживание внутридомового сантехнического оборудования</t>
  </si>
  <si>
    <t>Обслуживание узла коммерческого учета тепловой энергии, горячего водоснабжения (УКУТЭ)</t>
  </si>
  <si>
    <t>Обслуживание индивидуальных тепловых пунктов (ИТП)</t>
  </si>
  <si>
    <t>Обслуживание узлов учета холодного водоснабжения (ХВС)</t>
  </si>
  <si>
    <t>Обслуживание системы видеонаблюдение</t>
  </si>
  <si>
    <t>Обслуживание насосных установок для повышения давления в системе ХВС</t>
  </si>
  <si>
    <t>Обслуживание узла учета электрической эергии</t>
  </si>
  <si>
    <t>VII. Аварийно - диспетчерская служба</t>
  </si>
  <si>
    <t>Аварийно - диспетчерская служба</t>
  </si>
  <si>
    <t>VIII. Содержание и обслуживание лифтового оборудования</t>
  </si>
  <si>
    <t>Лифт</t>
  </si>
  <si>
    <t>IX.  Услуги вывоза и обезвреживания твердых бытовых отходов</t>
  </si>
  <si>
    <t>Вывоз и обезвреживание твердых бытовых отходов</t>
  </si>
  <si>
    <t>X.  Управление многоквартирным домом</t>
  </si>
  <si>
    <t>Управление многоквартирным домом</t>
  </si>
  <si>
    <t xml:space="preserve"> Хранение и ведение технической доку­мен­тации по многоквар­тирному дому</t>
  </si>
  <si>
    <t>Проведение технических осмотров мно­го­квартирного дома</t>
  </si>
  <si>
    <t>Заключение договоров с подрядными орга­ни­зациями на выполне­ние работ по содержанию и ремонту общего имущества многоквар­тирного дома</t>
  </si>
  <si>
    <t xml:space="preserve"> 1.4.</t>
  </si>
  <si>
    <t>Заключение договоров теплоснабжения, водоотведения, газос­набже­ния, электро­снаб­жения. Осуществление контроля:</t>
  </si>
  <si>
    <t>- за качеством выполнения работ по содержанию и ремонту общего имуще­ства многоквартирного дома</t>
  </si>
  <si>
    <t>- за обеспечении потребителей коммуналь­ными услугами установлен­ного уров­ня качества в объеме, соответствующем при установлении усло­вий и порядка владения, пользования, и распоряжения общей собствен­ностью</t>
  </si>
  <si>
    <t>1.5.</t>
  </si>
  <si>
    <t>Обеспечение соблюдения прав и закон­ных интересов собствен­ников помеще­ний в многоквартирном доме при установ­лении условий и поряд­ка владения, польз­ования и распоряжения общей собствен­ностью</t>
  </si>
  <si>
    <t>1.6.</t>
  </si>
  <si>
    <t>Применение мер, необходимых для предотвращения или прекращения дейс­твий третьих лиц, затрудняющую реализацию прав владения, пользова­ния и в установ­ленных законодательством преде­лах распо­ря­жения собс­твенни­ков помещений общим имуществом в многоквар­тирном доме или препятс­твующий этому</t>
  </si>
  <si>
    <t>1.7.</t>
  </si>
  <si>
    <t>Предоставление законных интересов соб­ст­вен­ников помещений в многоквар­тирном доме, в том числе в отношениях с третьими лицами</t>
  </si>
  <si>
    <t>1.8.</t>
  </si>
  <si>
    <t xml:space="preserve">Установление фактов причинения вре­да имуществу </t>
  </si>
  <si>
    <t>1.9.</t>
  </si>
  <si>
    <t>Начисление платежей гражданам за жилищно-коммунальные услуги по тарифам</t>
  </si>
  <si>
    <t>1.10.</t>
  </si>
  <si>
    <t>Сбор платежей с граждан за потреб­ленные жилищно-комму­наль­ные услуги</t>
  </si>
  <si>
    <t>1.11.</t>
  </si>
  <si>
    <t>Проведение мероприятий с должника­ми за потреб­ленные жилищно-коммуналь­ные услуги</t>
  </si>
  <si>
    <t>1.12.</t>
  </si>
  <si>
    <t>Проведение расчетов с поставщиками и подрядными организа­циями жилищно-коммуналь­ные услуг</t>
  </si>
  <si>
    <t>1.13.</t>
  </si>
  <si>
    <t>Проведение работ по согласованию объемов и стоимости предъявленных поставщиками  и подрядными организациями жилищно-коммуналь­ных услуг</t>
  </si>
  <si>
    <t>1.14.</t>
  </si>
  <si>
    <t>Изменение платы за коммунальные услуги при предоставлении коммуналь­ных услуг ненадлежащего качества и(или) перерывами, превышающими установленную продолжительность</t>
  </si>
  <si>
    <t>1.15.</t>
  </si>
  <si>
    <t>Изменение платы за жилищные услуги при отсутствии граж­дан по месту жительства в соответствии законодатель­ством</t>
  </si>
  <si>
    <t>1.16.</t>
  </si>
  <si>
    <t>Предоставление устных и письменных разъяснений гражданам (нанимате­лям, соб­с­твенникам жилых помещений и членам их семей) о порядке пользо­вании жилыми поме­щениями и общим имуществом многоквар­тирного дома</t>
  </si>
  <si>
    <t>1.17.</t>
  </si>
  <si>
    <t>Осуществление регистрационного уче­та граждан, выдача спра­вок по месту требования</t>
  </si>
  <si>
    <t>1.18.</t>
  </si>
  <si>
    <t>Информирование граждан – собствен­ников жилых помещений об изменении тарифов на жилищно-коммунальные услуги</t>
  </si>
  <si>
    <t>1.19.</t>
  </si>
  <si>
    <t>Подготовка предложений о прове­дении капитального ремонта многоквар­тирного дома</t>
  </si>
  <si>
    <t>XI.  Текущий ремонт общего имущества (непредвиденный, аварийный ремонт)</t>
  </si>
  <si>
    <t xml:space="preserve">Примечание: </t>
  </si>
  <si>
    <r>
      <t>1.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8"/>
        <color indexed="8"/>
        <rFont val="Times New Roman"/>
        <family val="1"/>
        <charset val="204"/>
      </rPr>
      <t>Аварийно-диспетчерская служба – осуществляет прием сообщений, заявок от населения и городских служб об аварийных ситуациях, прием заявок по устранению мелких неисправностей и повреждений общего имущества многоквартирного дома, оперативное устранение причин аварийных ситуаций, приводящих к угрозе жизни, здоровью граждан, а также порче их имущества.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</si>
  <si>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8"/>
        <color indexed="8"/>
        <rFont val="Times New Roman"/>
        <family val="1"/>
        <charset val="204"/>
      </rPr>
      <t>Незначительные неисправности – работы, не требующие отключения систем и не превышающие объем выполнения работ более 5 % от общего количества конструкций.</t>
    </r>
  </si>
  <si>
    <t xml:space="preserve">в многоквартирных домах по адресу ул. Курчатова № 51, </t>
  </si>
  <si>
    <t>по ул. Ленинградской д. 17А, 27</t>
  </si>
  <si>
    <t>с 01.01.2012г. по 30.06.2012г.</t>
  </si>
  <si>
    <t>в многоквартирных домах по адресу ул. Курчатова № 47</t>
  </si>
  <si>
    <t>Примечание:</t>
  </si>
  <si>
    <t>1. Обслуживание домофонной системы осуществляется на основании договора, заключенного Потребителем самостоятельно с обслуживающей организацией.</t>
  </si>
  <si>
    <t>2. Стоимость услуг консьержа 380,00 руб/мес. в квитанции будет выставляться отдельной строкой "Прочие услуги".</t>
  </si>
  <si>
    <t>Решением Думы ГО Заречный</t>
  </si>
  <si>
    <t>с 01.01.2016г. по 31.07.2016г.</t>
  </si>
  <si>
    <t>от 04.02.2016г. № 25-Р</t>
  </si>
  <si>
    <t xml:space="preserve"> Решением Думы ГО Заречный</t>
  </si>
  <si>
    <t>в том числе грузопассажирского лифтового оборудования</t>
  </si>
  <si>
    <t>Профилактический осмотр мусорокамер</t>
  </si>
  <si>
    <t>с 01.02.2017г. по 31.07.2018г.</t>
  </si>
  <si>
    <t xml:space="preserve">, </t>
  </si>
  <si>
    <t>в многоквартирном доме по адресу ул. Олимпийская № 1,3</t>
  </si>
  <si>
    <t>с 01.01.2019 г. по 31.12.2019 г.</t>
  </si>
  <si>
    <t>IX.  Работы по организации и содержанию мест накопления ТКО (контенерных площадок)</t>
  </si>
  <si>
    <t>от 27.12.2018 г. № 136-Р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</si>
</sst>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.5"/>
      <color indexed="8"/>
      <name val="Arial"/>
      <family val="2"/>
      <charset val="204"/>
    </font>
    <font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.5"/>
      <color indexed="8"/>
      <name val="Arial"/>
      <family val="2"/>
      <charset val="204"/>
    </font>
    <font>
      <i/>
      <sz val="9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right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2" fontId="9" fillId="0" borderId="6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3" fillId="0" borderId="1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6" fillId="4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view="pageBreakPreview" zoomScaleSheetLayoutView="100" workbookViewId="0">
      <selection activeCell="A4" sqref="A4:E4"/>
    </sheetView>
  </sheetViews>
  <sheetFormatPr defaultColWidth="9.109375" defaultRowHeight="14.4" x14ac:dyDescent="0.3"/>
  <cols>
    <col min="1" max="1" width="6.88671875" style="1" customWidth="1"/>
    <col min="2" max="2" width="4.5546875" style="1" customWidth="1"/>
    <col min="3" max="3" width="56.6640625" style="1" customWidth="1"/>
    <col min="4" max="4" width="29.6640625" style="1" customWidth="1"/>
    <col min="5" max="5" width="16.44140625" style="1" customWidth="1"/>
    <col min="6" max="13" width="0" style="1" hidden="1" customWidth="1"/>
    <col min="14" max="16" width="9.109375" style="1"/>
    <col min="17" max="17" width="11.5546875" style="1" customWidth="1"/>
    <col min="18" max="16384" width="9.109375" style="1"/>
  </cols>
  <sheetData>
    <row r="1" spans="1:17" ht="16.5" customHeight="1" x14ac:dyDescent="0.3">
      <c r="D1" s="43" t="s">
        <v>0</v>
      </c>
      <c r="E1" s="43"/>
      <c r="F1" s="43"/>
      <c r="G1" s="43"/>
      <c r="H1" s="43"/>
      <c r="I1" s="43"/>
      <c r="J1" s="43"/>
      <c r="K1" s="43"/>
      <c r="L1" s="43"/>
      <c r="M1" s="43"/>
    </row>
    <row r="2" spans="1:17" ht="16.5" customHeight="1" x14ac:dyDescent="0.3">
      <c r="D2" s="44" t="s">
        <v>152</v>
      </c>
      <c r="E2" s="44"/>
      <c r="F2" s="44"/>
      <c r="G2" s="44"/>
      <c r="H2" s="44"/>
      <c r="I2" s="44"/>
      <c r="J2" s="44"/>
      <c r="K2" s="44"/>
      <c r="L2" s="44"/>
      <c r="M2" s="44"/>
    </row>
    <row r="3" spans="1:17" ht="16.5" customHeight="1" x14ac:dyDescent="0.3">
      <c r="D3" s="44" t="s">
        <v>163</v>
      </c>
      <c r="E3" s="44"/>
      <c r="F3" s="44"/>
      <c r="G3" s="44"/>
      <c r="H3" s="44"/>
      <c r="I3" s="44"/>
      <c r="J3" s="44"/>
      <c r="K3" s="44"/>
      <c r="L3" s="44"/>
      <c r="M3" s="44"/>
    </row>
    <row r="4" spans="1:17" ht="18.75" customHeight="1" x14ac:dyDescent="0.3">
      <c r="A4" s="45" t="s">
        <v>2</v>
      </c>
      <c r="B4" s="45"/>
      <c r="C4" s="45"/>
      <c r="D4" s="45"/>
      <c r="E4" s="45"/>
    </row>
    <row r="5" spans="1:17" ht="18.75" customHeight="1" x14ac:dyDescent="0.3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7" ht="18.75" customHeight="1" x14ac:dyDescent="0.3">
      <c r="A6" s="45" t="s">
        <v>160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7" ht="18.75" hidden="1" customHeight="1" x14ac:dyDescent="0.3">
      <c r="A7" s="45" t="s">
        <v>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7" ht="18.75" customHeight="1" x14ac:dyDescent="0.3">
      <c r="A8" s="45" t="s">
        <v>161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7" ht="18.75" customHeight="1" x14ac:dyDescent="0.3">
      <c r="A9" s="2" t="s">
        <v>159</v>
      </c>
      <c r="B9" s="2"/>
      <c r="C9" s="2"/>
      <c r="D9" s="2"/>
      <c r="E9" s="2"/>
    </row>
    <row r="10" spans="1:17" ht="39" customHeight="1" x14ac:dyDescent="0.3">
      <c r="A10" s="48" t="s">
        <v>5</v>
      </c>
      <c r="B10" s="48"/>
      <c r="C10" s="48"/>
      <c r="D10" s="3" t="s">
        <v>6</v>
      </c>
      <c r="E10" s="3" t="s">
        <v>7</v>
      </c>
      <c r="F10" s="1" t="s">
        <v>8</v>
      </c>
      <c r="G10" s="1" t="s">
        <v>9</v>
      </c>
      <c r="H10" s="1" t="s">
        <v>10</v>
      </c>
      <c r="I10" s="1" t="s">
        <v>11</v>
      </c>
      <c r="J10" s="1" t="s">
        <v>12</v>
      </c>
      <c r="K10" s="1" t="s">
        <v>13</v>
      </c>
      <c r="L10" s="1" t="s">
        <v>14</v>
      </c>
      <c r="M10" s="3" t="s">
        <v>7</v>
      </c>
    </row>
    <row r="11" spans="1:17" ht="12.75" customHeight="1" x14ac:dyDescent="0.3">
      <c r="A11" s="50" t="s">
        <v>15</v>
      </c>
      <c r="B11" s="50"/>
      <c r="C11" s="50"/>
      <c r="D11" s="50"/>
      <c r="E11" s="4">
        <f>E13+E33+E50+E62+E68+E70+E71+E72+E75+E82+E85+E109</f>
        <v>27.439999999999998</v>
      </c>
      <c r="F11" s="1">
        <v>2869.6</v>
      </c>
      <c r="G11" s="1">
        <v>2882.5</v>
      </c>
      <c r="H11" s="1">
        <f>1171.7+2204.1</f>
        <v>3375.8</v>
      </c>
      <c r="I11" s="1">
        <v>1839.5</v>
      </c>
      <c r="J11" s="1">
        <f>SUM(F11:I11)</f>
        <v>10967.400000000001</v>
      </c>
      <c r="K11" s="5" t="e">
        <f>K13+K22+K33+K50+K62+K68+K76+K79+#REF!+K82+K85+K109</f>
        <v>#REF!</v>
      </c>
      <c r="L11" s="5" t="e">
        <f>L13+L22+L33+L50+L62+L68+L76+L79+#REF!+L82+L85+L109</f>
        <v>#REF!</v>
      </c>
      <c r="M11" s="4" t="e">
        <f>M13+M22+M33+M50+M62+M68+M76+M79+#REF!+M82+M85+M109</f>
        <v>#REF!</v>
      </c>
      <c r="Q11" s="6"/>
    </row>
    <row r="12" spans="1:17" ht="29.25" customHeight="1" x14ac:dyDescent="0.3">
      <c r="A12" s="50"/>
      <c r="B12" s="50"/>
      <c r="C12" s="50"/>
      <c r="D12" s="50"/>
      <c r="E12" s="7" t="s">
        <v>16</v>
      </c>
      <c r="K12" s="8"/>
      <c r="L12" s="8"/>
      <c r="M12" s="7" t="s">
        <v>16</v>
      </c>
    </row>
    <row r="13" spans="1:17" ht="12.75" customHeight="1" x14ac:dyDescent="0.3">
      <c r="A13" s="50" t="s">
        <v>17</v>
      </c>
      <c r="B13" s="50"/>
      <c r="C13" s="50"/>
      <c r="D13" s="50"/>
      <c r="E13" s="9">
        <v>3.43</v>
      </c>
      <c r="F13" s="1">
        <v>2869.6</v>
      </c>
      <c r="G13" s="1">
        <v>2882.5</v>
      </c>
      <c r="H13" s="1">
        <f>1171.7+2204.1</f>
        <v>3375.8</v>
      </c>
      <c r="I13" s="1">
        <v>1839.5</v>
      </c>
      <c r="J13" s="1">
        <f>SUM(F13:I13)</f>
        <v>10967.400000000001</v>
      </c>
      <c r="K13" s="8">
        <f>E13*J13</f>
        <v>37618.182000000008</v>
      </c>
      <c r="L13" s="8">
        <f>K13*12</f>
        <v>451418.18400000012</v>
      </c>
      <c r="M13" s="9">
        <v>2.19</v>
      </c>
    </row>
    <row r="14" spans="1:17" ht="29.25" customHeight="1" x14ac:dyDescent="0.3">
      <c r="A14" s="50"/>
      <c r="B14" s="50"/>
      <c r="C14" s="50"/>
      <c r="D14" s="50"/>
      <c r="E14" s="10" t="s">
        <v>16</v>
      </c>
      <c r="K14" s="8"/>
      <c r="L14" s="8"/>
      <c r="M14" s="10" t="s">
        <v>16</v>
      </c>
    </row>
    <row r="15" spans="1:17" ht="15.75" customHeight="1" x14ac:dyDescent="0.3">
      <c r="A15" s="11" t="s">
        <v>18</v>
      </c>
      <c r="B15" s="51" t="s">
        <v>19</v>
      </c>
      <c r="C15" s="51"/>
      <c r="D15" s="12"/>
      <c r="E15" s="13">
        <v>3.39</v>
      </c>
      <c r="K15" s="8"/>
      <c r="L15" s="8"/>
      <c r="M15" s="13">
        <v>1.9</v>
      </c>
    </row>
    <row r="16" spans="1:17" ht="28.5" customHeight="1" x14ac:dyDescent="0.3">
      <c r="A16" s="14">
        <v>1</v>
      </c>
      <c r="B16" s="46" t="s">
        <v>20</v>
      </c>
      <c r="C16" s="46"/>
      <c r="D16" s="15"/>
      <c r="E16" s="16"/>
      <c r="K16" s="8"/>
      <c r="L16" s="8"/>
      <c r="M16" s="16"/>
    </row>
    <row r="17" spans="1:13" ht="28.5" customHeight="1" x14ac:dyDescent="0.3">
      <c r="A17" s="17" t="s">
        <v>21</v>
      </c>
      <c r="B17" s="47" t="s">
        <v>22</v>
      </c>
      <c r="C17" s="47"/>
      <c r="D17" s="18" t="s">
        <v>23</v>
      </c>
      <c r="E17" s="16"/>
      <c r="K17" s="8"/>
      <c r="L17" s="8"/>
      <c r="M17" s="16"/>
    </row>
    <row r="18" spans="1:13" ht="28.5" customHeight="1" x14ac:dyDescent="0.3">
      <c r="A18" s="17" t="s">
        <v>24</v>
      </c>
      <c r="B18" s="47" t="s">
        <v>25</v>
      </c>
      <c r="C18" s="47"/>
      <c r="D18" s="18" t="s">
        <v>26</v>
      </c>
      <c r="E18" s="16"/>
      <c r="K18" s="8"/>
      <c r="L18" s="8"/>
      <c r="M18" s="16"/>
    </row>
    <row r="19" spans="1:13" ht="13.5" customHeight="1" x14ac:dyDescent="0.3">
      <c r="A19" s="14">
        <v>2</v>
      </c>
      <c r="B19" s="46" t="s">
        <v>27</v>
      </c>
      <c r="C19" s="46"/>
      <c r="D19" s="18" t="s">
        <v>26</v>
      </c>
      <c r="E19" s="16"/>
      <c r="K19" s="8"/>
      <c r="L19" s="8"/>
      <c r="M19" s="16"/>
    </row>
    <row r="20" spans="1:13" ht="13.5" customHeight="1" x14ac:dyDescent="0.3">
      <c r="A20" s="48" t="s">
        <v>28</v>
      </c>
      <c r="B20" s="49" t="s">
        <v>29</v>
      </c>
      <c r="C20" s="49"/>
      <c r="D20" s="19" t="s">
        <v>30</v>
      </c>
      <c r="E20" s="52">
        <v>0.04</v>
      </c>
      <c r="K20" s="8"/>
      <c r="L20" s="8"/>
      <c r="M20" s="52">
        <v>0.17</v>
      </c>
    </row>
    <row r="21" spans="1:13" ht="13.5" customHeight="1" x14ac:dyDescent="0.3">
      <c r="A21" s="48"/>
      <c r="B21" s="49" t="s">
        <v>31</v>
      </c>
      <c r="C21" s="49"/>
      <c r="D21" s="19" t="s">
        <v>32</v>
      </c>
      <c r="E21" s="52"/>
      <c r="K21" s="8"/>
      <c r="L21" s="8"/>
      <c r="M21" s="52"/>
    </row>
    <row r="22" spans="1:13" ht="12.75" customHeight="1" x14ac:dyDescent="0.3">
      <c r="A22" s="50" t="s">
        <v>33</v>
      </c>
      <c r="B22" s="50"/>
      <c r="C22" s="50"/>
      <c r="D22" s="50"/>
      <c r="E22" s="21"/>
      <c r="F22" s="1">
        <v>2869.6</v>
      </c>
      <c r="G22" s="1">
        <v>2882.5</v>
      </c>
      <c r="H22" s="1">
        <f>1171.7+2204.1</f>
        <v>3375.8</v>
      </c>
      <c r="I22" s="1">
        <v>1839.5</v>
      </c>
      <c r="J22" s="1">
        <f>SUM(F22:I22)</f>
        <v>10967.400000000001</v>
      </c>
      <c r="K22" s="8">
        <f>E22*J22</f>
        <v>0</v>
      </c>
      <c r="L22" s="8">
        <f>K22*12</f>
        <v>0</v>
      </c>
      <c r="M22" s="22"/>
    </row>
    <row r="23" spans="1:13" ht="50.4" x14ac:dyDescent="0.3">
      <c r="A23" s="50"/>
      <c r="B23" s="50"/>
      <c r="C23" s="50"/>
      <c r="D23" s="50"/>
      <c r="E23" s="10" t="s">
        <v>16</v>
      </c>
      <c r="K23" s="8"/>
      <c r="L23" s="8"/>
      <c r="M23" s="10" t="s">
        <v>16</v>
      </c>
    </row>
    <row r="24" spans="1:13" ht="28.5" customHeight="1" x14ac:dyDescent="0.3">
      <c r="A24" s="14">
        <v>1</v>
      </c>
      <c r="B24" s="46" t="s">
        <v>34</v>
      </c>
      <c r="C24" s="46"/>
      <c r="D24" s="18"/>
      <c r="E24" s="23"/>
      <c r="K24" s="8"/>
      <c r="L24" s="8"/>
      <c r="M24" s="23"/>
    </row>
    <row r="25" spans="1:13" ht="15.75" customHeight="1" x14ac:dyDescent="0.3">
      <c r="A25" s="17" t="s">
        <v>21</v>
      </c>
      <c r="B25" s="47" t="s">
        <v>35</v>
      </c>
      <c r="C25" s="47"/>
      <c r="D25" s="18" t="s">
        <v>23</v>
      </c>
      <c r="E25" s="23"/>
      <c r="K25" s="8"/>
      <c r="L25" s="8"/>
      <c r="M25" s="23"/>
    </row>
    <row r="26" spans="1:13" ht="15.75" customHeight="1" x14ac:dyDescent="0.3">
      <c r="A26" s="17" t="s">
        <v>24</v>
      </c>
      <c r="B26" s="47" t="s">
        <v>36</v>
      </c>
      <c r="C26" s="47"/>
      <c r="D26" s="18" t="s">
        <v>23</v>
      </c>
      <c r="E26" s="23"/>
      <c r="K26" s="8"/>
      <c r="L26" s="8"/>
      <c r="M26" s="23"/>
    </row>
    <row r="27" spans="1:13" ht="15.75" customHeight="1" x14ac:dyDescent="0.3">
      <c r="A27" s="17" t="s">
        <v>37</v>
      </c>
      <c r="B27" s="47" t="s">
        <v>38</v>
      </c>
      <c r="C27" s="47"/>
      <c r="D27" s="18" t="s">
        <v>23</v>
      </c>
      <c r="E27" s="23"/>
      <c r="K27" s="8"/>
      <c r="L27" s="8"/>
      <c r="M27" s="23"/>
    </row>
    <row r="28" spans="1:13" ht="15.75" customHeight="1" x14ac:dyDescent="0.3">
      <c r="A28" s="14">
        <v>2</v>
      </c>
      <c r="B28" s="46" t="s">
        <v>39</v>
      </c>
      <c r="C28" s="46"/>
      <c r="D28" s="24" t="s">
        <v>26</v>
      </c>
      <c r="E28" s="23"/>
      <c r="K28" s="8"/>
      <c r="L28" s="8"/>
      <c r="M28" s="23"/>
    </row>
    <row r="29" spans="1:13" ht="27.75" customHeight="1" x14ac:dyDescent="0.3">
      <c r="A29" s="14">
        <v>3</v>
      </c>
      <c r="B29" s="46" t="s">
        <v>40</v>
      </c>
      <c r="C29" s="46"/>
      <c r="D29" s="25" t="s">
        <v>26</v>
      </c>
      <c r="E29" s="23"/>
      <c r="K29" s="8"/>
      <c r="L29" s="8"/>
      <c r="M29" s="23"/>
    </row>
    <row r="30" spans="1:13" ht="17.25" customHeight="1" x14ac:dyDescent="0.3">
      <c r="A30" s="14">
        <v>4</v>
      </c>
      <c r="B30" s="46" t="s">
        <v>41</v>
      </c>
      <c r="C30" s="46"/>
      <c r="D30" s="25" t="s">
        <v>42</v>
      </c>
      <c r="E30" s="23"/>
      <c r="K30" s="8"/>
      <c r="L30" s="8"/>
      <c r="M30" s="23"/>
    </row>
    <row r="31" spans="1:13" ht="28.5" customHeight="1" x14ac:dyDescent="0.3">
      <c r="A31" s="14">
        <v>5</v>
      </c>
      <c r="B31" s="46" t="s">
        <v>43</v>
      </c>
      <c r="C31" s="46"/>
      <c r="D31" s="26" t="s">
        <v>42</v>
      </c>
      <c r="E31" s="23"/>
      <c r="K31" s="8"/>
      <c r="L31" s="8"/>
      <c r="M31" s="23"/>
    </row>
    <row r="32" spans="1:13" ht="17.25" customHeight="1" x14ac:dyDescent="0.3">
      <c r="A32" s="14">
        <v>6</v>
      </c>
      <c r="B32" s="46" t="s">
        <v>44</v>
      </c>
      <c r="C32" s="46"/>
      <c r="D32" s="18" t="s">
        <v>42</v>
      </c>
      <c r="E32" s="23"/>
      <c r="K32" s="8"/>
      <c r="L32" s="8"/>
      <c r="M32" s="23"/>
    </row>
    <row r="33" spans="1:13" ht="12.75" customHeight="1" x14ac:dyDescent="0.3">
      <c r="A33" s="50" t="s">
        <v>45</v>
      </c>
      <c r="B33" s="50"/>
      <c r="C33" s="50"/>
      <c r="D33" s="50"/>
      <c r="E33" s="9">
        <v>3.09</v>
      </c>
      <c r="F33" s="1">
        <v>2869.6</v>
      </c>
      <c r="G33" s="1">
        <v>2882.5</v>
      </c>
      <c r="H33" s="1">
        <f>1171.7+2204.1</f>
        <v>3375.8</v>
      </c>
      <c r="I33" s="1">
        <v>1839.5</v>
      </c>
      <c r="J33" s="1">
        <f>SUM(F33:I33)</f>
        <v>10967.400000000001</v>
      </c>
      <c r="K33" s="8">
        <f>E33*J33</f>
        <v>33889.266000000003</v>
      </c>
      <c r="L33" s="8">
        <f>K33*12</f>
        <v>406671.19200000004</v>
      </c>
      <c r="M33" s="9">
        <v>1.92</v>
      </c>
    </row>
    <row r="34" spans="1:13" ht="28.5" customHeight="1" x14ac:dyDescent="0.3">
      <c r="A34" s="50"/>
      <c r="B34" s="50"/>
      <c r="C34" s="50"/>
      <c r="D34" s="50"/>
      <c r="E34" s="10" t="s">
        <v>16</v>
      </c>
      <c r="K34" s="8"/>
      <c r="L34" s="8"/>
      <c r="M34" s="10" t="s">
        <v>16</v>
      </c>
    </row>
    <row r="35" spans="1:13" ht="27.75" customHeight="1" x14ac:dyDescent="0.3">
      <c r="A35" s="27" t="s">
        <v>46</v>
      </c>
      <c r="B35" s="51" t="s">
        <v>47</v>
      </c>
      <c r="C35" s="51"/>
      <c r="D35" s="51"/>
      <c r="E35" s="28"/>
      <c r="K35" s="8"/>
      <c r="L35" s="8"/>
      <c r="M35" s="28"/>
    </row>
    <row r="36" spans="1:13" ht="28.5" customHeight="1" x14ac:dyDescent="0.3">
      <c r="A36" s="14">
        <v>1</v>
      </c>
      <c r="B36" s="46" t="s">
        <v>48</v>
      </c>
      <c r="C36" s="46"/>
      <c r="D36" s="18" t="s">
        <v>23</v>
      </c>
      <c r="E36" s="23"/>
      <c r="K36" s="8"/>
      <c r="L36" s="8"/>
      <c r="M36" s="23"/>
    </row>
    <row r="37" spans="1:13" ht="14.25" customHeight="1" x14ac:dyDescent="0.3">
      <c r="A37" s="14">
        <v>2</v>
      </c>
      <c r="B37" s="46" t="s">
        <v>49</v>
      </c>
      <c r="C37" s="46"/>
      <c r="D37" s="18" t="s">
        <v>50</v>
      </c>
      <c r="E37" s="23"/>
      <c r="K37" s="8"/>
      <c r="L37" s="8"/>
      <c r="M37" s="23"/>
    </row>
    <row r="38" spans="1:13" ht="15.75" customHeight="1" x14ac:dyDescent="0.3">
      <c r="A38" s="14">
        <v>3</v>
      </c>
      <c r="B38" s="46" t="s">
        <v>51</v>
      </c>
      <c r="C38" s="46"/>
      <c r="D38" s="18" t="s">
        <v>52</v>
      </c>
      <c r="E38" s="23"/>
      <c r="K38" s="8"/>
      <c r="L38" s="8"/>
      <c r="M38" s="23"/>
    </row>
    <row r="39" spans="1:13" ht="15.75" customHeight="1" x14ac:dyDescent="0.3">
      <c r="A39" s="14">
        <v>4</v>
      </c>
      <c r="B39" s="46" t="s">
        <v>53</v>
      </c>
      <c r="C39" s="46"/>
      <c r="D39" s="18" t="s">
        <v>23</v>
      </c>
      <c r="E39" s="23"/>
      <c r="K39" s="8"/>
      <c r="L39" s="8"/>
      <c r="M39" s="23"/>
    </row>
    <row r="40" spans="1:13" ht="15.75" customHeight="1" x14ac:dyDescent="0.3">
      <c r="A40" s="14">
        <v>5</v>
      </c>
      <c r="B40" s="46" t="s">
        <v>54</v>
      </c>
      <c r="C40" s="46"/>
      <c r="D40" s="18" t="s">
        <v>23</v>
      </c>
      <c r="E40" s="23"/>
      <c r="K40" s="8"/>
      <c r="L40" s="8"/>
      <c r="M40" s="23"/>
    </row>
    <row r="41" spans="1:13" ht="29.25" customHeight="1" x14ac:dyDescent="0.3">
      <c r="A41" s="14">
        <v>6</v>
      </c>
      <c r="B41" s="46" t="s">
        <v>55</v>
      </c>
      <c r="C41" s="46"/>
      <c r="D41" s="18" t="s">
        <v>32</v>
      </c>
      <c r="E41" s="23"/>
      <c r="K41" s="8"/>
      <c r="L41" s="8"/>
      <c r="M41" s="23"/>
    </row>
    <row r="42" spans="1:13" ht="15.75" customHeight="1" x14ac:dyDescent="0.3">
      <c r="A42" s="14">
        <v>7</v>
      </c>
      <c r="B42" s="46" t="s">
        <v>56</v>
      </c>
      <c r="C42" s="46"/>
      <c r="D42" s="18" t="s">
        <v>32</v>
      </c>
      <c r="E42" s="23"/>
      <c r="K42" s="8"/>
      <c r="L42" s="8"/>
      <c r="M42" s="23"/>
    </row>
    <row r="43" spans="1:13" ht="15" customHeight="1" x14ac:dyDescent="0.3">
      <c r="A43" s="14">
        <v>8</v>
      </c>
      <c r="B43" s="46" t="s">
        <v>57</v>
      </c>
      <c r="C43" s="46"/>
      <c r="D43" s="18" t="s">
        <v>50</v>
      </c>
      <c r="E43" s="23"/>
      <c r="K43" s="8"/>
      <c r="L43" s="8"/>
      <c r="M43" s="23"/>
    </row>
    <row r="44" spans="1:13" ht="28.5" customHeight="1" x14ac:dyDescent="0.3">
      <c r="A44" s="14">
        <v>9</v>
      </c>
      <c r="B44" s="46" t="s">
        <v>58</v>
      </c>
      <c r="C44" s="46"/>
      <c r="D44" s="18" t="s">
        <v>59</v>
      </c>
      <c r="E44" s="23"/>
      <c r="K44" s="8"/>
      <c r="L44" s="8"/>
      <c r="M44" s="23"/>
    </row>
    <row r="45" spans="1:13" ht="17.25" customHeight="1" x14ac:dyDescent="0.3">
      <c r="A45" s="14">
        <v>10</v>
      </c>
      <c r="B45" s="46" t="s">
        <v>60</v>
      </c>
      <c r="C45" s="46"/>
      <c r="D45" s="54" t="s">
        <v>61</v>
      </c>
      <c r="E45" s="23"/>
      <c r="K45" s="8"/>
      <c r="L45" s="8"/>
      <c r="M45" s="23"/>
    </row>
    <row r="46" spans="1:13" ht="17.25" customHeight="1" x14ac:dyDescent="0.3">
      <c r="A46" s="17" t="s">
        <v>62</v>
      </c>
      <c r="B46" s="47" t="s">
        <v>63</v>
      </c>
      <c r="C46" s="47"/>
      <c r="D46" s="54"/>
      <c r="E46" s="23"/>
      <c r="K46" s="8"/>
      <c r="L46" s="8"/>
      <c r="M46" s="23"/>
    </row>
    <row r="47" spans="1:13" ht="17.25" customHeight="1" x14ac:dyDescent="0.3">
      <c r="A47" s="17" t="s">
        <v>64</v>
      </c>
      <c r="B47" s="47" t="s">
        <v>65</v>
      </c>
      <c r="C47" s="47"/>
      <c r="D47" s="54"/>
      <c r="E47" s="23"/>
      <c r="K47" s="8"/>
      <c r="L47" s="8"/>
      <c r="M47" s="23"/>
    </row>
    <row r="48" spans="1:13" ht="30" customHeight="1" x14ac:dyDescent="0.3">
      <c r="A48" s="14">
        <v>11</v>
      </c>
      <c r="B48" s="46" t="s">
        <v>66</v>
      </c>
      <c r="C48" s="46"/>
      <c r="D48" s="18" t="s">
        <v>67</v>
      </c>
      <c r="E48" s="23"/>
      <c r="K48" s="8"/>
      <c r="L48" s="8"/>
      <c r="M48" s="23"/>
    </row>
    <row r="49" spans="1:13" ht="42" customHeight="1" x14ac:dyDescent="0.3">
      <c r="A49" s="27" t="s">
        <v>68</v>
      </c>
      <c r="B49" s="51" t="s">
        <v>69</v>
      </c>
      <c r="C49" s="51"/>
      <c r="D49" s="18" t="s">
        <v>32</v>
      </c>
      <c r="E49" s="23"/>
      <c r="K49" s="8"/>
      <c r="L49" s="8"/>
      <c r="M49" s="23"/>
    </row>
    <row r="50" spans="1:13" ht="12.75" customHeight="1" x14ac:dyDescent="0.3">
      <c r="A50" s="50" t="s">
        <v>70</v>
      </c>
      <c r="B50" s="50"/>
      <c r="C50" s="50"/>
      <c r="D50" s="50"/>
      <c r="E50" s="9">
        <v>0.92</v>
      </c>
      <c r="F50" s="1">
        <v>2869.6</v>
      </c>
      <c r="G50" s="1">
        <v>2882.5</v>
      </c>
      <c r="H50" s="1">
        <f>1171.7+2204.1</f>
        <v>3375.8</v>
      </c>
      <c r="I50" s="1">
        <v>1839.5</v>
      </c>
      <c r="J50" s="1">
        <f>SUM(F50:I50)</f>
        <v>10967.400000000001</v>
      </c>
      <c r="K50" s="8">
        <f>E50*J50</f>
        <v>10090.008000000002</v>
      </c>
      <c r="L50" s="8">
        <f>K50*12</f>
        <v>121080.09600000002</v>
      </c>
      <c r="M50" s="9">
        <v>0.64</v>
      </c>
    </row>
    <row r="51" spans="1:13" ht="28.5" customHeight="1" x14ac:dyDescent="0.3">
      <c r="A51" s="50"/>
      <c r="B51" s="50"/>
      <c r="C51" s="50"/>
      <c r="D51" s="50"/>
      <c r="E51" s="10" t="s">
        <v>16</v>
      </c>
      <c r="K51" s="8"/>
      <c r="L51" s="8"/>
      <c r="M51" s="10" t="s">
        <v>16</v>
      </c>
    </row>
    <row r="52" spans="1:13" ht="29.25" customHeight="1" x14ac:dyDescent="0.3">
      <c r="A52" s="55">
        <v>1</v>
      </c>
      <c r="B52" s="46" t="s">
        <v>71</v>
      </c>
      <c r="C52" s="46"/>
      <c r="D52" s="54" t="s">
        <v>50</v>
      </c>
      <c r="E52" s="53"/>
      <c r="K52" s="8"/>
      <c r="L52" s="8"/>
      <c r="M52" s="53"/>
    </row>
    <row r="53" spans="1:13" ht="17.25" customHeight="1" x14ac:dyDescent="0.3">
      <c r="A53" s="55"/>
      <c r="B53" s="47" t="s">
        <v>72</v>
      </c>
      <c r="C53" s="47"/>
      <c r="D53" s="54"/>
      <c r="E53" s="53"/>
      <c r="K53" s="8"/>
      <c r="L53" s="8"/>
      <c r="M53" s="53"/>
    </row>
    <row r="54" spans="1:13" ht="28.5" customHeight="1" x14ac:dyDescent="0.3">
      <c r="A54" s="55"/>
      <c r="B54" s="47" t="s">
        <v>73</v>
      </c>
      <c r="C54" s="47"/>
      <c r="D54" s="18" t="s">
        <v>74</v>
      </c>
      <c r="E54" s="53"/>
      <c r="K54" s="8"/>
      <c r="L54" s="8"/>
      <c r="M54" s="53"/>
    </row>
    <row r="55" spans="1:13" ht="28.5" customHeight="1" x14ac:dyDescent="0.3">
      <c r="A55" s="55"/>
      <c r="B55" s="47" t="s">
        <v>75</v>
      </c>
      <c r="C55" s="47"/>
      <c r="D55" s="54" t="s">
        <v>76</v>
      </c>
      <c r="E55" s="53"/>
      <c r="K55" s="8"/>
      <c r="L55" s="8"/>
      <c r="M55" s="53"/>
    </row>
    <row r="56" spans="1:13" x14ac:dyDescent="0.3">
      <c r="A56" s="55"/>
      <c r="B56" s="47"/>
      <c r="C56" s="47"/>
      <c r="D56" s="54"/>
      <c r="E56" s="53"/>
      <c r="K56" s="8"/>
      <c r="L56" s="8"/>
      <c r="M56" s="53"/>
    </row>
    <row r="57" spans="1:13" ht="26.25" customHeight="1" x14ac:dyDescent="0.3">
      <c r="A57" s="55"/>
      <c r="B57" s="47" t="s">
        <v>77</v>
      </c>
      <c r="C57" s="47"/>
      <c r="D57" s="18" t="s">
        <v>78</v>
      </c>
      <c r="E57" s="53"/>
      <c r="K57" s="8"/>
      <c r="L57" s="8"/>
      <c r="M57" s="53"/>
    </row>
    <row r="58" spans="1:13" ht="16.5" customHeight="1" x14ac:dyDescent="0.3">
      <c r="A58" s="14">
        <v>2</v>
      </c>
      <c r="B58" s="46" t="s">
        <v>79</v>
      </c>
      <c r="C58" s="46"/>
      <c r="D58" s="18" t="s">
        <v>50</v>
      </c>
      <c r="E58" s="23"/>
      <c r="K58" s="8"/>
      <c r="L58" s="8"/>
      <c r="M58" s="23"/>
    </row>
    <row r="59" spans="1:13" ht="28.5" customHeight="1" x14ac:dyDescent="0.3">
      <c r="A59" s="14">
        <v>3</v>
      </c>
      <c r="B59" s="46" t="s">
        <v>80</v>
      </c>
      <c r="C59" s="46"/>
      <c r="D59" s="18" t="s">
        <v>30</v>
      </c>
      <c r="E59" s="23"/>
      <c r="K59" s="8"/>
      <c r="L59" s="8"/>
      <c r="M59" s="23"/>
    </row>
    <row r="60" spans="1:13" ht="28.5" customHeight="1" x14ac:dyDescent="0.3">
      <c r="A60" s="14">
        <v>4</v>
      </c>
      <c r="B60" s="46" t="s">
        <v>81</v>
      </c>
      <c r="C60" s="46"/>
      <c r="D60" s="18" t="s">
        <v>82</v>
      </c>
      <c r="E60" s="23"/>
      <c r="K60" s="8"/>
      <c r="L60" s="8"/>
      <c r="M60" s="23"/>
    </row>
    <row r="61" spans="1:13" ht="29.25" customHeight="1" x14ac:dyDescent="0.3">
      <c r="A61" s="14">
        <v>5</v>
      </c>
      <c r="B61" s="46" t="s">
        <v>83</v>
      </c>
      <c r="C61" s="46"/>
      <c r="D61" s="18" t="s">
        <v>82</v>
      </c>
      <c r="E61" s="23"/>
      <c r="K61" s="8"/>
      <c r="L61" s="8"/>
      <c r="M61" s="23"/>
    </row>
    <row r="62" spans="1:13" ht="12.75" customHeight="1" x14ac:dyDescent="0.3">
      <c r="A62" s="50" t="s">
        <v>84</v>
      </c>
      <c r="B62" s="50"/>
      <c r="C62" s="50"/>
      <c r="D62" s="50"/>
      <c r="E62" s="30">
        <v>2.25</v>
      </c>
      <c r="F62" s="1">
        <v>2869.6</v>
      </c>
      <c r="G62" s="1">
        <v>2882.5</v>
      </c>
      <c r="H62" s="1">
        <f>1171.7+2204.1</f>
        <v>3375.8</v>
      </c>
      <c r="I62" s="1">
        <v>1839.5</v>
      </c>
      <c r="J62" s="1">
        <f>SUM(F62:I62)</f>
        <v>10967.400000000001</v>
      </c>
      <c r="K62" s="8">
        <f>E62*J62</f>
        <v>24676.65</v>
      </c>
      <c r="L62" s="8">
        <f>K62*12</f>
        <v>296119.80000000005</v>
      </c>
      <c r="M62" s="9">
        <v>1.46</v>
      </c>
    </row>
    <row r="63" spans="1:13" ht="27.75" customHeight="1" x14ac:dyDescent="0.3">
      <c r="A63" s="50"/>
      <c r="B63" s="50"/>
      <c r="C63" s="50"/>
      <c r="D63" s="50"/>
      <c r="E63" s="10" t="s">
        <v>16</v>
      </c>
      <c r="K63" s="8"/>
      <c r="L63" s="8"/>
      <c r="M63" s="10" t="s">
        <v>16</v>
      </c>
    </row>
    <row r="64" spans="1:13" ht="30" customHeight="1" x14ac:dyDescent="0.3">
      <c r="A64" s="14">
        <v>1</v>
      </c>
      <c r="B64" s="46" t="s">
        <v>85</v>
      </c>
      <c r="C64" s="46"/>
      <c r="D64" s="18" t="s">
        <v>50</v>
      </c>
      <c r="E64" s="13"/>
      <c r="K64" s="8"/>
      <c r="L64" s="8"/>
      <c r="M64" s="13"/>
    </row>
    <row r="65" spans="1:13" ht="30" customHeight="1" x14ac:dyDescent="0.3">
      <c r="A65" s="14">
        <v>2</v>
      </c>
      <c r="B65" s="46" t="s">
        <v>86</v>
      </c>
      <c r="C65" s="46"/>
      <c r="D65" s="18" t="s">
        <v>32</v>
      </c>
      <c r="E65" s="13"/>
      <c r="K65" s="8"/>
      <c r="L65" s="8"/>
      <c r="M65" s="13"/>
    </row>
    <row r="66" spans="1:13" ht="68.25" customHeight="1" x14ac:dyDescent="0.3">
      <c r="A66" s="14">
        <v>3</v>
      </c>
      <c r="B66" s="46" t="s">
        <v>87</v>
      </c>
      <c r="C66" s="46"/>
      <c r="D66" s="18" t="s">
        <v>50</v>
      </c>
      <c r="E66" s="13"/>
      <c r="K66" s="8"/>
      <c r="L66" s="8"/>
      <c r="M66" s="13"/>
    </row>
    <row r="67" spans="1:13" ht="27.75" customHeight="1" x14ac:dyDescent="0.3">
      <c r="A67" s="14">
        <v>4</v>
      </c>
      <c r="B67" s="46" t="s">
        <v>88</v>
      </c>
      <c r="C67" s="46"/>
      <c r="D67" s="18" t="s">
        <v>32</v>
      </c>
      <c r="E67" s="13"/>
      <c r="K67" s="8"/>
      <c r="L67" s="8"/>
      <c r="M67" s="13"/>
    </row>
    <row r="68" spans="1:13" ht="12.75" customHeight="1" x14ac:dyDescent="0.3">
      <c r="A68" s="50" t="s">
        <v>89</v>
      </c>
      <c r="B68" s="50"/>
      <c r="C68" s="50"/>
      <c r="D68" s="50"/>
      <c r="E68" s="9">
        <v>3.11</v>
      </c>
      <c r="F68" s="1">
        <v>2869.6</v>
      </c>
      <c r="G68" s="1">
        <v>2882.5</v>
      </c>
      <c r="H68" s="1">
        <f>1171.7+2204.1</f>
        <v>3375.8</v>
      </c>
      <c r="I68" s="1">
        <v>1839.5</v>
      </c>
      <c r="J68" s="1">
        <f>SUM(F68:I68)</f>
        <v>10967.400000000001</v>
      </c>
      <c r="K68" s="8">
        <f>E68*J68</f>
        <v>34108.614000000001</v>
      </c>
      <c r="L68" s="8">
        <f>K68*12</f>
        <v>409303.36800000002</v>
      </c>
      <c r="M68" s="9">
        <v>1.31</v>
      </c>
    </row>
    <row r="69" spans="1:13" ht="28.5" customHeight="1" x14ac:dyDescent="0.3">
      <c r="A69" s="50"/>
      <c r="B69" s="50"/>
      <c r="C69" s="50"/>
      <c r="D69" s="50"/>
      <c r="E69" s="10" t="s">
        <v>16</v>
      </c>
      <c r="K69" s="8"/>
      <c r="L69" s="8"/>
      <c r="M69" s="10" t="s">
        <v>16</v>
      </c>
    </row>
    <row r="70" spans="1:13" ht="28.5" customHeight="1" x14ac:dyDescent="0.3">
      <c r="A70" s="14">
        <v>1</v>
      </c>
      <c r="B70" s="46" t="s">
        <v>90</v>
      </c>
      <c r="C70" s="46"/>
      <c r="D70" s="18" t="s">
        <v>42</v>
      </c>
      <c r="E70" s="13">
        <v>1.07</v>
      </c>
      <c r="K70" s="8"/>
      <c r="L70" s="8"/>
      <c r="M70" s="13">
        <v>0.75</v>
      </c>
    </row>
    <row r="71" spans="1:13" ht="15.75" customHeight="1" x14ac:dyDescent="0.3">
      <c r="A71" s="14">
        <v>2</v>
      </c>
      <c r="B71" s="46" t="s">
        <v>91</v>
      </c>
      <c r="C71" s="46"/>
      <c r="D71" s="18" t="s">
        <v>42</v>
      </c>
      <c r="E71" s="13">
        <v>0.64</v>
      </c>
      <c r="K71" s="8"/>
      <c r="L71" s="8"/>
      <c r="M71" s="13">
        <v>0.39</v>
      </c>
    </row>
    <row r="72" spans="1:13" ht="15.75" customHeight="1" x14ac:dyDescent="0.3">
      <c r="A72" s="14">
        <v>3</v>
      </c>
      <c r="B72" s="46" t="s">
        <v>92</v>
      </c>
      <c r="C72" s="46"/>
      <c r="D72" s="18" t="s">
        <v>42</v>
      </c>
      <c r="E72" s="13">
        <v>0.2</v>
      </c>
      <c r="K72" s="8"/>
      <c r="L72" s="8"/>
      <c r="M72" s="13">
        <v>0.1</v>
      </c>
    </row>
    <row r="73" spans="1:13" ht="15.75" customHeight="1" x14ac:dyDescent="0.3">
      <c r="A73" s="14">
        <v>4</v>
      </c>
      <c r="B73" s="46" t="s">
        <v>93</v>
      </c>
      <c r="C73" s="46"/>
      <c r="D73" s="18" t="s">
        <v>42</v>
      </c>
      <c r="E73" s="13">
        <v>0</v>
      </c>
      <c r="K73" s="8"/>
      <c r="L73" s="8"/>
      <c r="M73" s="13">
        <v>0</v>
      </c>
    </row>
    <row r="74" spans="1:13" ht="27.75" customHeight="1" x14ac:dyDescent="0.3">
      <c r="A74" s="14">
        <v>5</v>
      </c>
      <c r="B74" s="46" t="s">
        <v>94</v>
      </c>
      <c r="C74" s="46"/>
      <c r="D74" s="18" t="s">
        <v>42</v>
      </c>
      <c r="E74" s="13">
        <v>0</v>
      </c>
      <c r="K74" s="8"/>
      <c r="L74" s="8"/>
      <c r="M74" s="13">
        <v>0</v>
      </c>
    </row>
    <row r="75" spans="1:13" ht="27.75" customHeight="1" x14ac:dyDescent="0.3">
      <c r="A75" s="14">
        <v>6</v>
      </c>
      <c r="B75" s="46" t="s">
        <v>95</v>
      </c>
      <c r="C75" s="46"/>
      <c r="D75" s="18" t="s">
        <v>42</v>
      </c>
      <c r="E75" s="13">
        <v>0.11</v>
      </c>
      <c r="K75" s="8"/>
      <c r="L75" s="8"/>
      <c r="M75" s="31"/>
    </row>
    <row r="76" spans="1:13" ht="12.75" customHeight="1" x14ac:dyDescent="0.3">
      <c r="A76" s="50" t="s">
        <v>96</v>
      </c>
      <c r="B76" s="50"/>
      <c r="C76" s="50"/>
      <c r="D76" s="50"/>
      <c r="E76" s="30"/>
      <c r="F76" s="1">
        <v>2869.6</v>
      </c>
      <c r="G76" s="1">
        <v>2882.5</v>
      </c>
      <c r="H76" s="1">
        <f>1171.7+2204.1</f>
        <v>3375.8</v>
      </c>
      <c r="I76" s="1">
        <v>1839.5</v>
      </c>
      <c r="J76" s="1">
        <f>SUM(F76:I76)</f>
        <v>10967.400000000001</v>
      </c>
      <c r="K76" s="8">
        <f>E76*J76</f>
        <v>0</v>
      </c>
      <c r="L76" s="8">
        <f>K76*12</f>
        <v>0</v>
      </c>
      <c r="M76" s="9">
        <v>1.87</v>
      </c>
    </row>
    <row r="77" spans="1:13" ht="28.5" customHeight="1" x14ac:dyDescent="0.3">
      <c r="A77" s="50"/>
      <c r="B77" s="50"/>
      <c r="C77" s="50"/>
      <c r="D77" s="50"/>
      <c r="E77" s="10" t="s">
        <v>16</v>
      </c>
      <c r="K77" s="8"/>
      <c r="L77" s="8"/>
      <c r="M77" s="10" t="s">
        <v>16</v>
      </c>
    </row>
    <row r="78" spans="1:13" ht="17.25" customHeight="1" x14ac:dyDescent="0.3">
      <c r="A78" s="14">
        <v>1</v>
      </c>
      <c r="B78" s="46" t="s">
        <v>97</v>
      </c>
      <c r="C78" s="46"/>
      <c r="D78" s="18" t="s">
        <v>59</v>
      </c>
      <c r="E78" s="23"/>
      <c r="K78" s="8"/>
      <c r="L78" s="8"/>
      <c r="M78" s="23"/>
    </row>
    <row r="79" spans="1:13" ht="12.75" customHeight="1" x14ac:dyDescent="0.3">
      <c r="A79" s="50" t="s">
        <v>98</v>
      </c>
      <c r="B79" s="50"/>
      <c r="C79" s="50"/>
      <c r="D79" s="50"/>
      <c r="E79" s="32"/>
      <c r="F79" s="1">
        <v>2869.6</v>
      </c>
      <c r="G79" s="1">
        <v>2882.5</v>
      </c>
      <c r="I79" s="1">
        <v>1839.5</v>
      </c>
      <c r="J79" s="1">
        <f>SUM(F79:I79)</f>
        <v>7591.6</v>
      </c>
      <c r="K79" s="8">
        <f>E79*J79</f>
        <v>0</v>
      </c>
      <c r="L79" s="8">
        <f>K79*12</f>
        <v>0</v>
      </c>
      <c r="M79" s="33"/>
    </row>
    <row r="80" spans="1:13" ht="27" customHeight="1" x14ac:dyDescent="0.3">
      <c r="A80" s="50"/>
      <c r="B80" s="50"/>
      <c r="C80" s="50"/>
      <c r="D80" s="50"/>
      <c r="E80" s="10" t="s">
        <v>16</v>
      </c>
      <c r="K80" s="8"/>
      <c r="L80" s="8"/>
      <c r="M80" s="10" t="s">
        <v>16</v>
      </c>
    </row>
    <row r="81" spans="1:13" ht="15.75" customHeight="1" x14ac:dyDescent="0.3">
      <c r="A81" s="14">
        <v>1</v>
      </c>
      <c r="B81" s="46" t="s">
        <v>99</v>
      </c>
      <c r="C81" s="46"/>
      <c r="D81" s="18" t="s">
        <v>59</v>
      </c>
      <c r="E81" s="23"/>
      <c r="K81" s="8"/>
      <c r="L81" s="8"/>
      <c r="M81" s="23"/>
    </row>
    <row r="82" spans="1:13" ht="12.75" customHeight="1" x14ac:dyDescent="0.3">
      <c r="A82" s="50" t="s">
        <v>162</v>
      </c>
      <c r="B82" s="50"/>
      <c r="C82" s="50"/>
      <c r="D82" s="50"/>
      <c r="E82" s="9">
        <v>1.73</v>
      </c>
      <c r="F82" s="1">
        <v>2869.6</v>
      </c>
      <c r="G82" s="1">
        <v>2882.5</v>
      </c>
      <c r="H82" s="1">
        <f>1171.7+2204.1</f>
        <v>3375.8</v>
      </c>
      <c r="I82" s="1">
        <v>1839.5</v>
      </c>
      <c r="J82" s="1">
        <f>SUM(F82:I82)</f>
        <v>10967.400000000001</v>
      </c>
      <c r="K82" s="8">
        <f>E82*J82</f>
        <v>18973.602000000003</v>
      </c>
      <c r="L82" s="8">
        <f>K82*12</f>
        <v>227683.22400000005</v>
      </c>
      <c r="M82" s="9">
        <v>1.75</v>
      </c>
    </row>
    <row r="83" spans="1:13" ht="26.25" customHeight="1" x14ac:dyDescent="0.3">
      <c r="A83" s="50"/>
      <c r="B83" s="50"/>
      <c r="C83" s="50"/>
      <c r="D83" s="50"/>
      <c r="E83" s="10" t="s">
        <v>16</v>
      </c>
      <c r="K83" s="8"/>
      <c r="L83" s="8"/>
      <c r="M83" s="10" t="s">
        <v>16</v>
      </c>
    </row>
    <row r="84" spans="1:13" ht="17.25" customHeight="1" x14ac:dyDescent="0.3">
      <c r="A84" s="14">
        <v>1</v>
      </c>
      <c r="B84" s="60" t="s">
        <v>101</v>
      </c>
      <c r="C84" s="60"/>
      <c r="D84" s="18" t="s">
        <v>59</v>
      </c>
      <c r="E84" s="34"/>
      <c r="K84" s="8"/>
      <c r="L84" s="8"/>
      <c r="M84" s="34"/>
    </row>
    <row r="85" spans="1:13" ht="12.75" customHeight="1" x14ac:dyDescent="0.3">
      <c r="A85" s="50" t="s">
        <v>102</v>
      </c>
      <c r="B85" s="50"/>
      <c r="C85" s="50"/>
      <c r="D85" s="50"/>
      <c r="E85" s="9">
        <v>5.16</v>
      </c>
      <c r="F85" s="1">
        <v>2869.6</v>
      </c>
      <c r="G85" s="1">
        <v>2882.5</v>
      </c>
      <c r="H85" s="1">
        <f>1171.7+2204.1</f>
        <v>3375.8</v>
      </c>
      <c r="I85" s="1">
        <v>1839.5</v>
      </c>
      <c r="J85" s="1">
        <f>SUM(F85:I85)</f>
        <v>10967.400000000001</v>
      </c>
      <c r="K85" s="8">
        <f>E85*J85</f>
        <v>56591.784000000007</v>
      </c>
      <c r="L85" s="8">
        <f>K85*12</f>
        <v>679101.40800000005</v>
      </c>
      <c r="M85" s="9">
        <v>3.34</v>
      </c>
    </row>
    <row r="86" spans="1:13" ht="27.75" customHeight="1" x14ac:dyDescent="0.3">
      <c r="A86" s="50"/>
      <c r="B86" s="50"/>
      <c r="C86" s="50"/>
      <c r="D86" s="50"/>
      <c r="E86" s="10" t="s">
        <v>16</v>
      </c>
      <c r="K86" s="8"/>
      <c r="L86" s="8"/>
      <c r="M86" s="10" t="s">
        <v>16</v>
      </c>
    </row>
    <row r="87" spans="1:13" ht="15.75" customHeight="1" x14ac:dyDescent="0.3">
      <c r="A87" s="29">
        <v>1</v>
      </c>
      <c r="B87" s="56" t="s">
        <v>103</v>
      </c>
      <c r="C87" s="56"/>
      <c r="D87" s="15"/>
      <c r="E87" s="34"/>
      <c r="K87" s="8"/>
      <c r="L87" s="8"/>
      <c r="M87" s="34"/>
    </row>
    <row r="88" spans="1:13" ht="15.75" customHeight="1" x14ac:dyDescent="0.3">
      <c r="A88" s="35" t="s">
        <v>21</v>
      </c>
      <c r="B88" s="57" t="s">
        <v>104</v>
      </c>
      <c r="C88" s="57"/>
      <c r="D88" s="15"/>
      <c r="E88" s="23"/>
      <c r="K88" s="8"/>
      <c r="L88" s="8"/>
      <c r="M88" s="23"/>
    </row>
    <row r="89" spans="1:13" ht="15.75" customHeight="1" x14ac:dyDescent="0.3">
      <c r="A89" s="35" t="s">
        <v>24</v>
      </c>
      <c r="B89" s="57" t="s">
        <v>105</v>
      </c>
      <c r="C89" s="57"/>
      <c r="D89" s="15"/>
      <c r="E89" s="23"/>
      <c r="K89" s="8"/>
      <c r="L89" s="8"/>
      <c r="M89" s="23"/>
    </row>
    <row r="90" spans="1:13" ht="15.75" customHeight="1" x14ac:dyDescent="0.3">
      <c r="A90" s="35" t="s">
        <v>37</v>
      </c>
      <c r="B90" s="57" t="s">
        <v>106</v>
      </c>
      <c r="C90" s="57"/>
      <c r="D90" s="15"/>
      <c r="E90" s="23"/>
      <c r="K90" s="8"/>
      <c r="L90" s="8"/>
      <c r="M90" s="23"/>
    </row>
    <row r="91" spans="1:13" ht="15" customHeight="1" x14ac:dyDescent="0.3">
      <c r="A91" s="58" t="s">
        <v>107</v>
      </c>
      <c r="B91" s="59" t="s">
        <v>108</v>
      </c>
      <c r="C91" s="59"/>
      <c r="D91" s="46"/>
      <c r="E91" s="53"/>
      <c r="K91" s="8"/>
      <c r="L91" s="8"/>
      <c r="M91" s="53"/>
    </row>
    <row r="92" spans="1:13" ht="15" customHeight="1" x14ac:dyDescent="0.3">
      <c r="A92" s="58"/>
      <c r="B92" s="63" t="s">
        <v>109</v>
      </c>
      <c r="C92" s="63"/>
      <c r="D92" s="46"/>
      <c r="E92" s="53"/>
      <c r="K92" s="8"/>
      <c r="L92" s="8"/>
      <c r="M92" s="53"/>
    </row>
    <row r="93" spans="1:13" ht="15.75" customHeight="1" x14ac:dyDescent="0.3">
      <c r="A93" s="58"/>
      <c r="B93" s="64" t="s">
        <v>110</v>
      </c>
      <c r="C93" s="64"/>
      <c r="D93" s="46"/>
      <c r="E93" s="53"/>
      <c r="K93" s="8"/>
      <c r="L93" s="8"/>
      <c r="M93" s="53"/>
    </row>
    <row r="94" spans="1:13" ht="15.75" customHeight="1" x14ac:dyDescent="0.3">
      <c r="A94" s="35" t="s">
        <v>111</v>
      </c>
      <c r="B94" s="57" t="s">
        <v>112</v>
      </c>
      <c r="C94" s="57"/>
      <c r="D94" s="15"/>
      <c r="E94" s="23"/>
      <c r="K94" s="8"/>
      <c r="L94" s="8"/>
      <c r="M94" s="23"/>
    </row>
    <row r="95" spans="1:13" ht="15.75" customHeight="1" x14ac:dyDescent="0.3">
      <c r="A95" s="35" t="s">
        <v>113</v>
      </c>
      <c r="B95" s="57" t="s">
        <v>114</v>
      </c>
      <c r="C95" s="57"/>
      <c r="D95" s="15"/>
      <c r="E95" s="23"/>
      <c r="K95" s="8"/>
      <c r="L95" s="8"/>
      <c r="M95" s="23"/>
    </row>
    <row r="96" spans="1:13" ht="15.75" customHeight="1" x14ac:dyDescent="0.3">
      <c r="A96" s="35" t="s">
        <v>115</v>
      </c>
      <c r="B96" s="57" t="s">
        <v>116</v>
      </c>
      <c r="C96" s="57"/>
      <c r="D96" s="15"/>
      <c r="E96" s="23"/>
      <c r="K96" s="8"/>
      <c r="L96" s="8"/>
      <c r="M96" s="23"/>
    </row>
    <row r="97" spans="1:13" ht="15.75" customHeight="1" x14ac:dyDescent="0.3">
      <c r="A97" s="36" t="s">
        <v>117</v>
      </c>
      <c r="B97" s="61" t="s">
        <v>118</v>
      </c>
      <c r="C97" s="61"/>
      <c r="D97" s="15"/>
      <c r="E97" s="23"/>
      <c r="K97" s="8"/>
      <c r="L97" s="8"/>
      <c r="M97" s="23"/>
    </row>
    <row r="98" spans="1:13" ht="15.75" customHeight="1" x14ac:dyDescent="0.3">
      <c r="A98" s="36" t="s">
        <v>119</v>
      </c>
      <c r="B98" s="62" t="s">
        <v>120</v>
      </c>
      <c r="C98" s="62"/>
      <c r="D98" s="15"/>
      <c r="E98" s="23"/>
      <c r="K98" s="8"/>
      <c r="L98" s="8"/>
      <c r="M98" s="23"/>
    </row>
    <row r="99" spans="1:13" ht="15.75" customHeight="1" x14ac:dyDescent="0.3">
      <c r="A99" s="36" t="s">
        <v>121</v>
      </c>
      <c r="B99" s="62" t="s">
        <v>122</v>
      </c>
      <c r="C99" s="62"/>
      <c r="D99" s="15"/>
      <c r="E99" s="23"/>
      <c r="K99" s="8"/>
      <c r="L99" s="8"/>
      <c r="M99" s="23"/>
    </row>
    <row r="100" spans="1:13" ht="15.75" customHeight="1" x14ac:dyDescent="0.3">
      <c r="A100" s="36" t="s">
        <v>123</v>
      </c>
      <c r="B100" s="61" t="s">
        <v>124</v>
      </c>
      <c r="C100" s="61"/>
      <c r="D100" s="15"/>
      <c r="E100" s="23"/>
      <c r="K100" s="8"/>
      <c r="L100" s="8"/>
      <c r="M100" s="23"/>
    </row>
    <row r="101" spans="1:13" ht="15.75" customHeight="1" x14ac:dyDescent="0.3">
      <c r="A101" s="36" t="s">
        <v>125</v>
      </c>
      <c r="B101" s="61" t="s">
        <v>126</v>
      </c>
      <c r="C101" s="61"/>
      <c r="D101" s="15"/>
      <c r="E101" s="23"/>
      <c r="K101" s="8"/>
      <c r="L101" s="8"/>
      <c r="M101" s="23"/>
    </row>
    <row r="102" spans="1:13" ht="15.75" customHeight="1" x14ac:dyDescent="0.3">
      <c r="A102" s="36" t="s">
        <v>127</v>
      </c>
      <c r="B102" s="61" t="s">
        <v>128</v>
      </c>
      <c r="C102" s="61"/>
      <c r="D102" s="15"/>
      <c r="E102" s="23"/>
      <c r="K102" s="8"/>
      <c r="L102" s="8"/>
      <c r="M102" s="23"/>
    </row>
    <row r="103" spans="1:13" ht="40.5" customHeight="1" x14ac:dyDescent="0.3">
      <c r="A103" s="36" t="s">
        <v>129</v>
      </c>
      <c r="B103" s="61" t="s">
        <v>130</v>
      </c>
      <c r="C103" s="61"/>
      <c r="D103" s="15"/>
      <c r="E103" s="23"/>
      <c r="K103" s="8"/>
      <c r="L103" s="8"/>
      <c r="M103" s="23"/>
    </row>
    <row r="104" spans="1:13" ht="15.75" customHeight="1" x14ac:dyDescent="0.3">
      <c r="A104" s="36" t="s">
        <v>131</v>
      </c>
      <c r="B104" s="61" t="s">
        <v>132</v>
      </c>
      <c r="C104" s="61"/>
      <c r="D104" s="15"/>
      <c r="E104" s="23"/>
      <c r="K104" s="8"/>
      <c r="L104" s="8"/>
      <c r="M104" s="23"/>
    </row>
    <row r="105" spans="1:13" ht="15.75" customHeight="1" x14ac:dyDescent="0.3">
      <c r="A105" s="36" t="s">
        <v>133</v>
      </c>
      <c r="B105" s="61" t="s">
        <v>134</v>
      </c>
      <c r="C105" s="61"/>
      <c r="D105" s="15"/>
      <c r="E105" s="23"/>
      <c r="K105" s="8"/>
      <c r="L105" s="8"/>
      <c r="M105" s="23"/>
    </row>
    <row r="106" spans="1:13" ht="15.75" customHeight="1" x14ac:dyDescent="0.3">
      <c r="A106" s="36" t="s">
        <v>135</v>
      </c>
      <c r="B106" s="61" t="s">
        <v>136</v>
      </c>
      <c r="C106" s="61"/>
      <c r="D106" s="15"/>
      <c r="E106" s="23"/>
      <c r="K106" s="8"/>
      <c r="L106" s="8"/>
      <c r="M106" s="23"/>
    </row>
    <row r="107" spans="1:13" ht="15.75" customHeight="1" x14ac:dyDescent="0.3">
      <c r="A107" s="36" t="s">
        <v>137</v>
      </c>
      <c r="B107" s="61" t="s">
        <v>138</v>
      </c>
      <c r="C107" s="61"/>
      <c r="D107" s="15"/>
      <c r="E107" s="23"/>
      <c r="K107" s="8"/>
      <c r="L107" s="8"/>
      <c r="M107" s="23"/>
    </row>
    <row r="108" spans="1:13" ht="15.75" customHeight="1" x14ac:dyDescent="0.3">
      <c r="A108" s="36" t="s">
        <v>139</v>
      </c>
      <c r="B108" s="61" t="s">
        <v>140</v>
      </c>
      <c r="C108" s="61"/>
      <c r="D108" s="15"/>
      <c r="E108" s="23"/>
      <c r="K108" s="8"/>
      <c r="L108" s="8"/>
      <c r="M108" s="23"/>
    </row>
    <row r="109" spans="1:13" ht="12.75" customHeight="1" x14ac:dyDescent="0.3">
      <c r="A109" s="65" t="s">
        <v>141</v>
      </c>
      <c r="B109" s="65"/>
      <c r="C109" s="65"/>
      <c r="D109" s="65"/>
      <c r="E109" s="32">
        <v>5.73</v>
      </c>
      <c r="F109" s="1">
        <v>2869.6</v>
      </c>
      <c r="G109" s="1">
        <v>2882.5</v>
      </c>
      <c r="H109" s="1">
        <f>1171.7+2204.1</f>
        <v>3375.8</v>
      </c>
      <c r="I109" s="1">
        <v>1839.5</v>
      </c>
      <c r="J109" s="1">
        <f>SUM(F109:I109)</f>
        <v>10967.400000000001</v>
      </c>
      <c r="K109" s="8">
        <f>E109*J109</f>
        <v>62843.202000000012</v>
      </c>
      <c r="L109" s="8">
        <f>K109*12</f>
        <v>754118.42400000012</v>
      </c>
      <c r="M109" s="33">
        <v>3.71</v>
      </c>
    </row>
    <row r="110" spans="1:13" ht="29.25" customHeight="1" x14ac:dyDescent="0.3">
      <c r="A110" s="65"/>
      <c r="B110" s="65"/>
      <c r="C110" s="65"/>
      <c r="D110" s="65"/>
      <c r="E110" s="37" t="s">
        <v>16</v>
      </c>
      <c r="K110" s="8"/>
      <c r="L110" s="8"/>
      <c r="M110" s="38" t="s">
        <v>16</v>
      </c>
    </row>
    <row r="111" spans="1:13" x14ac:dyDescent="0.3">
      <c r="A111" s="39"/>
      <c r="B111" s="39"/>
      <c r="C111" s="39"/>
      <c r="D111" s="39"/>
      <c r="E111" s="39"/>
      <c r="M111" s="40"/>
    </row>
    <row r="112" spans="1:13" ht="16.5" customHeight="1" x14ac:dyDescent="0.3">
      <c r="A112" s="66" t="s">
        <v>142</v>
      </c>
      <c r="B112" s="66"/>
      <c r="C112" s="66"/>
      <c r="D112" s="66"/>
      <c r="E112" s="66"/>
    </row>
    <row r="113" spans="1:5" ht="42" customHeight="1" x14ac:dyDescent="0.3">
      <c r="A113" s="66" t="s">
        <v>143</v>
      </c>
      <c r="B113" s="66"/>
      <c r="C113" s="66"/>
      <c r="D113" s="66"/>
      <c r="E113" s="66"/>
    </row>
    <row r="114" spans="1:5" ht="28.5" customHeight="1" x14ac:dyDescent="0.3">
      <c r="A114" s="66" t="s">
        <v>144</v>
      </c>
      <c r="B114" s="66"/>
      <c r="C114" s="66"/>
      <c r="D114" s="66"/>
      <c r="E114" s="66"/>
    </row>
  </sheetData>
  <sheetProtection selectLockedCells="1" selectUnlockedCells="1"/>
  <customSheetViews>
    <customSheetView guid="{EDA93391-9EAB-4C56-8E25-E953882B4AD9}" showPageBreaks="1" printArea="1" hiddenRows="1" hiddenColumns="1" view="pageBreakPreview">
      <selection activeCell="A8" sqref="A8:M8"/>
      <pageMargins left="0.70833333333333337" right="0.70833333333333337" top="0.35416666666666669" bottom="0.35416666666666669" header="0.51180555555555551" footer="0.51180555555555551"/>
      <pageSetup paperSize="9" scale="76" firstPageNumber="0" orientation="portrait" horizontalDpi="300" verticalDpi="300" r:id="rId1"/>
      <headerFooter alignWithMargins="0"/>
    </customSheetView>
  </customSheetViews>
  <mergeCells count="112">
    <mergeCell ref="B107:C107"/>
    <mergeCell ref="B108:C108"/>
    <mergeCell ref="A109:D110"/>
    <mergeCell ref="A112:E112"/>
    <mergeCell ref="A113:E113"/>
    <mergeCell ref="A114:E114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D91:D93"/>
    <mergeCell ref="E91:E93"/>
    <mergeCell ref="M91:M93"/>
    <mergeCell ref="B92:C92"/>
    <mergeCell ref="B93:C93"/>
    <mergeCell ref="B94:C94"/>
    <mergeCell ref="B87:C87"/>
    <mergeCell ref="B88:C88"/>
    <mergeCell ref="B89:C89"/>
    <mergeCell ref="B90:C90"/>
    <mergeCell ref="A91:A93"/>
    <mergeCell ref="B91:C91"/>
    <mergeCell ref="B78:C78"/>
    <mergeCell ref="A79:D80"/>
    <mergeCell ref="B81:C81"/>
    <mergeCell ref="A82:D83"/>
    <mergeCell ref="B84:C84"/>
    <mergeCell ref="A85:D86"/>
    <mergeCell ref="B71:C71"/>
    <mergeCell ref="B72:C72"/>
    <mergeCell ref="B73:C73"/>
    <mergeCell ref="B74:C74"/>
    <mergeCell ref="B75:C75"/>
    <mergeCell ref="A76:D77"/>
    <mergeCell ref="B64:C64"/>
    <mergeCell ref="B65:C65"/>
    <mergeCell ref="B66:C66"/>
    <mergeCell ref="B67:C67"/>
    <mergeCell ref="A68:D69"/>
    <mergeCell ref="B70:C70"/>
    <mergeCell ref="B58:C58"/>
    <mergeCell ref="B59:C59"/>
    <mergeCell ref="B60:C60"/>
    <mergeCell ref="B61:C61"/>
    <mergeCell ref="A62:D63"/>
    <mergeCell ref="A50:D51"/>
    <mergeCell ref="A52:A57"/>
    <mergeCell ref="B52:C52"/>
    <mergeCell ref="D52:D53"/>
    <mergeCell ref="E52:E57"/>
    <mergeCell ref="M52:M57"/>
    <mergeCell ref="B53:C53"/>
    <mergeCell ref="B54:C54"/>
    <mergeCell ref="B55:C56"/>
    <mergeCell ref="D55:D56"/>
    <mergeCell ref="B45:C45"/>
    <mergeCell ref="D45:D47"/>
    <mergeCell ref="B46:C46"/>
    <mergeCell ref="B47:C47"/>
    <mergeCell ref="B48:C48"/>
    <mergeCell ref="B49:C49"/>
    <mergeCell ref="B57:C57"/>
    <mergeCell ref="B39:C39"/>
    <mergeCell ref="B40:C40"/>
    <mergeCell ref="B41:C41"/>
    <mergeCell ref="B42:C42"/>
    <mergeCell ref="B43:C43"/>
    <mergeCell ref="B44:C44"/>
    <mergeCell ref="B32:C32"/>
    <mergeCell ref="A33:D34"/>
    <mergeCell ref="B35:D35"/>
    <mergeCell ref="B36:C36"/>
    <mergeCell ref="B37:C37"/>
    <mergeCell ref="B38:C38"/>
    <mergeCell ref="B26:C26"/>
    <mergeCell ref="B27:C27"/>
    <mergeCell ref="B28:C28"/>
    <mergeCell ref="B29:C29"/>
    <mergeCell ref="B30:C30"/>
    <mergeCell ref="B31:C31"/>
    <mergeCell ref="E20:E21"/>
    <mergeCell ref="M20:M21"/>
    <mergeCell ref="B21:C21"/>
    <mergeCell ref="A22:D23"/>
    <mergeCell ref="B24:C24"/>
    <mergeCell ref="B25:C25"/>
    <mergeCell ref="B19:C19"/>
    <mergeCell ref="A20:A21"/>
    <mergeCell ref="B20:C20"/>
    <mergeCell ref="A7:M7"/>
    <mergeCell ref="A8:M8"/>
    <mergeCell ref="A10:C10"/>
    <mergeCell ref="A11:D12"/>
    <mergeCell ref="A13:D14"/>
    <mergeCell ref="B15:C15"/>
    <mergeCell ref="D1:M1"/>
    <mergeCell ref="D2:M2"/>
    <mergeCell ref="D3:M3"/>
    <mergeCell ref="A4:E4"/>
    <mergeCell ref="A5:M5"/>
    <mergeCell ref="A6:M6"/>
    <mergeCell ref="B16:C16"/>
    <mergeCell ref="B17:C17"/>
    <mergeCell ref="B18:C18"/>
  </mergeCells>
  <pageMargins left="0.70833333333333337" right="0.70833333333333337" top="0.35416666666666669" bottom="0.35416666666666669" header="0.51180555555555551" footer="0.51180555555555551"/>
  <pageSetup paperSize="9" scale="76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view="pageBreakPreview" zoomScaleSheetLayoutView="100" workbookViewId="0">
      <selection activeCell="A12" sqref="A12:D13"/>
    </sheetView>
  </sheetViews>
  <sheetFormatPr defaultColWidth="9.109375" defaultRowHeight="14.4" x14ac:dyDescent="0.3"/>
  <cols>
    <col min="1" max="1" width="6.88671875" style="1" customWidth="1"/>
    <col min="2" max="2" width="4.5546875" style="1" customWidth="1"/>
    <col min="3" max="3" width="56.6640625" style="1" customWidth="1"/>
    <col min="4" max="4" width="23.6640625" style="1" customWidth="1"/>
    <col min="5" max="12" width="0" style="1" hidden="1" customWidth="1"/>
    <col min="13" max="13" width="16.44140625" style="1" customWidth="1"/>
    <col min="14" max="16" width="9.109375" style="1"/>
    <col min="17" max="17" width="11.5546875" style="1" customWidth="1"/>
    <col min="18" max="16384" width="9.109375" style="1"/>
  </cols>
  <sheetData>
    <row r="1" spans="1:17" ht="16.5" customHeight="1" x14ac:dyDescent="0.3">
      <c r="D1" s="44" t="s">
        <v>0</v>
      </c>
      <c r="E1" s="44"/>
      <c r="F1" s="44"/>
      <c r="G1" s="44"/>
      <c r="H1" s="44"/>
      <c r="I1" s="44"/>
      <c r="J1" s="44"/>
      <c r="K1" s="44"/>
      <c r="L1" s="44"/>
      <c r="M1" s="44"/>
    </row>
    <row r="2" spans="1:17" ht="16.5" customHeight="1" x14ac:dyDescent="0.3">
      <c r="D2" s="44" t="s">
        <v>1</v>
      </c>
      <c r="E2" s="44"/>
      <c r="F2" s="44"/>
      <c r="G2" s="44"/>
      <c r="H2" s="44"/>
      <c r="I2" s="44"/>
      <c r="J2" s="44"/>
      <c r="K2" s="44"/>
      <c r="L2" s="44"/>
      <c r="M2" s="44"/>
    </row>
    <row r="3" spans="1:17" ht="16.5" customHeight="1" x14ac:dyDescent="0.3">
      <c r="D3" s="44" t="s">
        <v>154</v>
      </c>
      <c r="E3" s="44"/>
      <c r="F3" s="44"/>
      <c r="G3" s="44"/>
      <c r="H3" s="44"/>
      <c r="I3" s="44"/>
      <c r="J3" s="44"/>
      <c r="K3" s="44"/>
      <c r="L3" s="44"/>
      <c r="M3" s="44"/>
    </row>
    <row r="4" spans="1:17" ht="18.75" customHeight="1" x14ac:dyDescent="0.3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7" ht="18.75" customHeight="1" x14ac:dyDescent="0.3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7" ht="18.75" customHeight="1" x14ac:dyDescent="0.3">
      <c r="A6" s="45" t="s">
        <v>145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7" ht="18.75" customHeight="1" x14ac:dyDescent="0.3">
      <c r="A7" s="45" t="s">
        <v>146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7" ht="18.75" customHeight="1" x14ac:dyDescent="0.3">
      <c r="A8" s="45" t="s">
        <v>158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7" ht="18.75" hidden="1" customHeight="1" x14ac:dyDescent="0.3">
      <c r="A9" s="45" t="s">
        <v>147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7" ht="18.75" customHeight="1" thickBot="1" x14ac:dyDescent="0.35">
      <c r="A10" s="2"/>
      <c r="B10" s="2"/>
      <c r="C10" s="2"/>
      <c r="D10" s="2"/>
      <c r="E10" s="2"/>
    </row>
    <row r="11" spans="1:17" ht="39" customHeight="1" thickBot="1" x14ac:dyDescent="0.35">
      <c r="A11" s="48" t="s">
        <v>5</v>
      </c>
      <c r="B11" s="48"/>
      <c r="C11" s="48"/>
      <c r="D11" s="3" t="s">
        <v>6</v>
      </c>
      <c r="E11" s="3" t="s">
        <v>7</v>
      </c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3" t="s">
        <v>7</v>
      </c>
    </row>
    <row r="12" spans="1:17" ht="12.75" customHeight="1" x14ac:dyDescent="0.3">
      <c r="A12" s="67" t="s">
        <v>15</v>
      </c>
      <c r="B12" s="68"/>
      <c r="C12" s="68"/>
      <c r="D12" s="69"/>
      <c r="E12" s="4" t="e">
        <f>E14+E23+E34+E51+E63+E69+E77+E80+#REF!+E83+E86+E110</f>
        <v>#REF!</v>
      </c>
      <c r="F12" s="1">
        <v>2869.6</v>
      </c>
      <c r="G12" s="1">
        <v>2882.5</v>
      </c>
      <c r="H12" s="1">
        <f>1171.7+2204.1</f>
        <v>3375.8</v>
      </c>
      <c r="I12" s="1">
        <v>1839.5</v>
      </c>
      <c r="J12" s="1">
        <f>SUM(F12:I12)</f>
        <v>10967.400000000001</v>
      </c>
      <c r="K12" s="5" t="e">
        <f>K14+K23+K34+K51+K63+K69+K77+K80+#REF!+K83+K86+K110</f>
        <v>#REF!</v>
      </c>
      <c r="L12" s="5" t="e">
        <f>L14+L23+L34+L51+L63+L69+L77+L80+#REF!+L83+L86+L110</f>
        <v>#REF!</v>
      </c>
      <c r="M12" s="4">
        <f>M14+M23+M34+M51+M63+M69+M77+M80++M83+M86+M110</f>
        <v>36.03</v>
      </c>
      <c r="Q12" s="6"/>
    </row>
    <row r="13" spans="1:17" ht="29.25" customHeight="1" thickBot="1" x14ac:dyDescent="0.35">
      <c r="A13" s="73"/>
      <c r="B13" s="74"/>
      <c r="C13" s="74"/>
      <c r="D13" s="75"/>
      <c r="E13" s="7" t="s">
        <v>16</v>
      </c>
      <c r="K13" s="8"/>
      <c r="L13" s="8"/>
      <c r="M13" s="7" t="s">
        <v>16</v>
      </c>
    </row>
    <row r="14" spans="1:17" ht="12.75" customHeight="1" x14ac:dyDescent="0.3">
      <c r="A14" s="67" t="s">
        <v>17</v>
      </c>
      <c r="B14" s="68"/>
      <c r="C14" s="68"/>
      <c r="D14" s="69"/>
      <c r="E14" s="9">
        <v>2.0699999999999998</v>
      </c>
      <c r="F14" s="1">
        <v>2869.6</v>
      </c>
      <c r="G14" s="1">
        <v>2882.5</v>
      </c>
      <c r="H14" s="1">
        <f>1171.7+2204.1</f>
        <v>3375.8</v>
      </c>
      <c r="I14" s="1">
        <v>1839.5</v>
      </c>
      <c r="J14" s="1">
        <f>SUM(F14:I14)</f>
        <v>10967.400000000001</v>
      </c>
      <c r="K14" s="8">
        <f>E14*J14</f>
        <v>22702.518</v>
      </c>
      <c r="L14" s="8">
        <f>K14*12</f>
        <v>272430.21600000001</v>
      </c>
      <c r="M14" s="9">
        <f>SUM(M16:M22)</f>
        <v>3.17</v>
      </c>
    </row>
    <row r="15" spans="1:17" ht="29.25" customHeight="1" thickBot="1" x14ac:dyDescent="0.35">
      <c r="A15" s="73"/>
      <c r="B15" s="74"/>
      <c r="C15" s="74"/>
      <c r="D15" s="75"/>
      <c r="E15" s="10" t="s">
        <v>16</v>
      </c>
      <c r="K15" s="8"/>
      <c r="L15" s="8"/>
      <c r="M15" s="10" t="s">
        <v>16</v>
      </c>
    </row>
    <row r="16" spans="1:17" ht="15.75" customHeight="1" thickBot="1" x14ac:dyDescent="0.35">
      <c r="A16" s="11" t="s">
        <v>18</v>
      </c>
      <c r="B16" s="51" t="s">
        <v>19</v>
      </c>
      <c r="C16" s="51"/>
      <c r="D16" s="12"/>
      <c r="E16" s="13">
        <v>1.9</v>
      </c>
      <c r="K16" s="8"/>
      <c r="L16" s="8"/>
      <c r="M16" s="13">
        <v>3.14</v>
      </c>
    </row>
    <row r="17" spans="1:13" ht="28.5" customHeight="1" x14ac:dyDescent="0.3">
      <c r="A17" s="14">
        <v>1</v>
      </c>
      <c r="B17" s="46" t="s">
        <v>20</v>
      </c>
      <c r="C17" s="46"/>
      <c r="D17" s="15"/>
      <c r="E17" s="16"/>
      <c r="K17" s="8"/>
      <c r="L17" s="8"/>
      <c r="M17" s="16"/>
    </row>
    <row r="18" spans="1:13" ht="28.5" customHeight="1" x14ac:dyDescent="0.3">
      <c r="A18" s="17" t="s">
        <v>21</v>
      </c>
      <c r="B18" s="47" t="s">
        <v>22</v>
      </c>
      <c r="C18" s="47"/>
      <c r="D18" s="18" t="s">
        <v>23</v>
      </c>
      <c r="E18" s="16"/>
      <c r="K18" s="8"/>
      <c r="L18" s="8"/>
      <c r="M18" s="16"/>
    </row>
    <row r="19" spans="1:13" ht="28.5" customHeight="1" x14ac:dyDescent="0.3">
      <c r="A19" s="17" t="s">
        <v>24</v>
      </c>
      <c r="B19" s="47" t="s">
        <v>25</v>
      </c>
      <c r="C19" s="47"/>
      <c r="D19" s="18" t="s">
        <v>26</v>
      </c>
      <c r="E19" s="16"/>
      <c r="K19" s="8"/>
      <c r="L19" s="8"/>
      <c r="M19" s="16"/>
    </row>
    <row r="20" spans="1:13" ht="13.5" customHeight="1" x14ac:dyDescent="0.3">
      <c r="A20" s="14">
        <v>2</v>
      </c>
      <c r="B20" s="46" t="s">
        <v>27</v>
      </c>
      <c r="C20" s="46"/>
      <c r="D20" s="18" t="s">
        <v>26</v>
      </c>
      <c r="E20" s="16"/>
      <c r="K20" s="8"/>
      <c r="L20" s="8"/>
      <c r="M20" s="16"/>
    </row>
    <row r="21" spans="1:13" ht="13.5" customHeight="1" x14ac:dyDescent="0.3">
      <c r="A21" s="48" t="s">
        <v>28</v>
      </c>
      <c r="B21" s="49" t="s">
        <v>29</v>
      </c>
      <c r="C21" s="49"/>
      <c r="D21" s="19" t="s">
        <v>30</v>
      </c>
      <c r="E21" s="52">
        <v>0.17</v>
      </c>
      <c r="K21" s="8"/>
      <c r="L21" s="8"/>
      <c r="M21" s="52">
        <v>0.03</v>
      </c>
    </row>
    <row r="22" spans="1:13" ht="13.5" customHeight="1" thickBot="1" x14ac:dyDescent="0.35">
      <c r="A22" s="48"/>
      <c r="B22" s="49" t="s">
        <v>31</v>
      </c>
      <c r="C22" s="49"/>
      <c r="D22" s="19" t="s">
        <v>32</v>
      </c>
      <c r="E22" s="52"/>
      <c r="K22" s="8"/>
      <c r="L22" s="8"/>
      <c r="M22" s="52"/>
    </row>
    <row r="23" spans="1:13" ht="12.75" customHeight="1" x14ac:dyDescent="0.3">
      <c r="A23" s="67" t="s">
        <v>33</v>
      </c>
      <c r="B23" s="68"/>
      <c r="C23" s="68"/>
      <c r="D23" s="69"/>
      <c r="E23" s="22">
        <v>1.73</v>
      </c>
      <c r="F23" s="1">
        <v>2869.6</v>
      </c>
      <c r="G23" s="1">
        <v>2882.5</v>
      </c>
      <c r="H23" s="1">
        <f>1171.7+2204.1</f>
        <v>3375.8</v>
      </c>
      <c r="I23" s="1">
        <v>1839.5</v>
      </c>
      <c r="J23" s="1">
        <f>SUM(F23:I23)</f>
        <v>10967.400000000001</v>
      </c>
      <c r="K23" s="8">
        <f>E23*J23</f>
        <v>18973.602000000003</v>
      </c>
      <c r="L23" s="8">
        <f>K23*12</f>
        <v>227683.22400000005</v>
      </c>
      <c r="M23" s="32">
        <v>2.75</v>
      </c>
    </row>
    <row r="24" spans="1:13" ht="51" thickBot="1" x14ac:dyDescent="0.35">
      <c r="A24" s="73"/>
      <c r="B24" s="74"/>
      <c r="C24" s="74"/>
      <c r="D24" s="75"/>
      <c r="E24" s="10" t="s">
        <v>16</v>
      </c>
      <c r="K24" s="8"/>
      <c r="L24" s="8"/>
      <c r="M24" s="10" t="s">
        <v>16</v>
      </c>
    </row>
    <row r="25" spans="1:13" ht="28.5" customHeight="1" thickBot="1" x14ac:dyDescent="0.35">
      <c r="A25" s="14">
        <v>1</v>
      </c>
      <c r="B25" s="46" t="s">
        <v>34</v>
      </c>
      <c r="C25" s="46"/>
      <c r="D25" s="18"/>
      <c r="E25" s="23"/>
      <c r="K25" s="8"/>
      <c r="L25" s="8"/>
      <c r="M25" s="23"/>
    </row>
    <row r="26" spans="1:13" ht="15.75" customHeight="1" x14ac:dyDescent="0.3">
      <c r="A26" s="17" t="s">
        <v>21</v>
      </c>
      <c r="B26" s="47" t="s">
        <v>35</v>
      </c>
      <c r="C26" s="47"/>
      <c r="D26" s="18" t="s">
        <v>23</v>
      </c>
      <c r="E26" s="23"/>
      <c r="K26" s="8"/>
      <c r="L26" s="8"/>
      <c r="M26" s="23"/>
    </row>
    <row r="27" spans="1:13" ht="15.75" customHeight="1" x14ac:dyDescent="0.3">
      <c r="A27" s="17" t="s">
        <v>24</v>
      </c>
      <c r="B27" s="47" t="s">
        <v>36</v>
      </c>
      <c r="C27" s="47"/>
      <c r="D27" s="18" t="s">
        <v>23</v>
      </c>
      <c r="E27" s="23"/>
      <c r="K27" s="8"/>
      <c r="L27" s="8"/>
      <c r="M27" s="23"/>
    </row>
    <row r="28" spans="1:13" ht="15.75" customHeight="1" x14ac:dyDescent="0.3">
      <c r="A28" s="17" t="s">
        <v>37</v>
      </c>
      <c r="B28" s="47" t="s">
        <v>38</v>
      </c>
      <c r="C28" s="47"/>
      <c r="D28" s="18" t="s">
        <v>23</v>
      </c>
      <c r="E28" s="23"/>
      <c r="K28" s="8"/>
      <c r="L28" s="8"/>
      <c r="M28" s="23"/>
    </row>
    <row r="29" spans="1:13" ht="15.75" customHeight="1" x14ac:dyDescent="0.3">
      <c r="A29" s="14">
        <v>2</v>
      </c>
      <c r="B29" s="46" t="s">
        <v>39</v>
      </c>
      <c r="C29" s="46"/>
      <c r="D29" s="24" t="s">
        <v>26</v>
      </c>
      <c r="E29" s="23"/>
      <c r="K29" s="8"/>
      <c r="L29" s="8"/>
      <c r="M29" s="23"/>
    </row>
    <row r="30" spans="1:13" ht="27.75" customHeight="1" x14ac:dyDescent="0.3">
      <c r="A30" s="14">
        <v>3</v>
      </c>
      <c r="B30" s="46" t="s">
        <v>40</v>
      </c>
      <c r="C30" s="46"/>
      <c r="D30" s="25" t="s">
        <v>26</v>
      </c>
      <c r="E30" s="23"/>
      <c r="K30" s="8"/>
      <c r="L30" s="8"/>
      <c r="M30" s="23"/>
    </row>
    <row r="31" spans="1:13" ht="17.25" customHeight="1" x14ac:dyDescent="0.3">
      <c r="A31" s="14">
        <v>4</v>
      </c>
      <c r="B31" s="46" t="s">
        <v>41</v>
      </c>
      <c r="C31" s="46"/>
      <c r="D31" s="25" t="s">
        <v>42</v>
      </c>
      <c r="E31" s="23"/>
      <c r="K31" s="8"/>
      <c r="L31" s="8"/>
      <c r="M31" s="23"/>
    </row>
    <row r="32" spans="1:13" ht="28.5" customHeight="1" x14ac:dyDescent="0.3">
      <c r="A32" s="14">
        <v>5</v>
      </c>
      <c r="B32" s="46" t="s">
        <v>43</v>
      </c>
      <c r="C32" s="46"/>
      <c r="D32" s="26" t="s">
        <v>42</v>
      </c>
      <c r="E32" s="23"/>
      <c r="K32" s="8"/>
      <c r="L32" s="8"/>
      <c r="M32" s="23"/>
    </row>
    <row r="33" spans="1:13" ht="17.25" customHeight="1" thickBot="1" x14ac:dyDescent="0.35">
      <c r="A33" s="14">
        <v>6</v>
      </c>
      <c r="B33" s="46" t="s">
        <v>44</v>
      </c>
      <c r="C33" s="46"/>
      <c r="D33" s="18" t="s">
        <v>42</v>
      </c>
      <c r="E33" s="23"/>
      <c r="K33" s="8"/>
      <c r="L33" s="8"/>
      <c r="M33" s="23"/>
    </row>
    <row r="34" spans="1:13" ht="12.75" customHeight="1" x14ac:dyDescent="0.3">
      <c r="A34" s="67" t="s">
        <v>45</v>
      </c>
      <c r="B34" s="68"/>
      <c r="C34" s="68"/>
      <c r="D34" s="69"/>
      <c r="E34" s="9">
        <v>1.81</v>
      </c>
      <c r="F34" s="1">
        <v>2869.6</v>
      </c>
      <c r="G34" s="1">
        <v>2882.5</v>
      </c>
      <c r="H34" s="1">
        <f>1171.7+2204.1</f>
        <v>3375.8</v>
      </c>
      <c r="I34" s="1">
        <v>1839.5</v>
      </c>
      <c r="J34" s="1">
        <f>SUM(F34:I34)</f>
        <v>10967.400000000001</v>
      </c>
      <c r="K34" s="8">
        <f>E34*J34</f>
        <v>19850.994000000002</v>
      </c>
      <c r="L34" s="8">
        <f>K34*12</f>
        <v>238211.92800000001</v>
      </c>
      <c r="M34" s="9">
        <v>2.85</v>
      </c>
    </row>
    <row r="35" spans="1:13" ht="28.5" customHeight="1" thickBot="1" x14ac:dyDescent="0.35">
      <c r="A35" s="73"/>
      <c r="B35" s="74"/>
      <c r="C35" s="74"/>
      <c r="D35" s="75"/>
      <c r="E35" s="10" t="s">
        <v>16</v>
      </c>
      <c r="K35" s="8"/>
      <c r="L35" s="8"/>
      <c r="M35" s="10" t="s">
        <v>16</v>
      </c>
    </row>
    <row r="36" spans="1:13" ht="27.75" customHeight="1" thickBot="1" x14ac:dyDescent="0.35">
      <c r="A36" s="27" t="s">
        <v>46</v>
      </c>
      <c r="B36" s="76" t="s">
        <v>47</v>
      </c>
      <c r="C36" s="77"/>
      <c r="D36" s="78"/>
      <c r="E36" s="28"/>
      <c r="K36" s="8"/>
      <c r="L36" s="8"/>
      <c r="M36" s="28"/>
    </row>
    <row r="37" spans="1:13" ht="28.5" customHeight="1" thickBot="1" x14ac:dyDescent="0.35">
      <c r="A37" s="14">
        <v>1</v>
      </c>
      <c r="B37" s="46" t="s">
        <v>48</v>
      </c>
      <c r="C37" s="46"/>
      <c r="D37" s="18" t="s">
        <v>23</v>
      </c>
      <c r="E37" s="23"/>
      <c r="K37" s="8"/>
      <c r="L37" s="8"/>
      <c r="M37" s="23"/>
    </row>
    <row r="38" spans="1:13" ht="14.25" customHeight="1" x14ac:dyDescent="0.3">
      <c r="A38" s="14">
        <v>2</v>
      </c>
      <c r="B38" s="46" t="s">
        <v>49</v>
      </c>
      <c r="C38" s="46"/>
      <c r="D38" s="18" t="s">
        <v>50</v>
      </c>
      <c r="E38" s="23"/>
      <c r="K38" s="8"/>
      <c r="L38" s="8"/>
      <c r="M38" s="23"/>
    </row>
    <row r="39" spans="1:13" ht="26.25" customHeight="1" x14ac:dyDescent="0.3">
      <c r="A39" s="14">
        <v>3</v>
      </c>
      <c r="B39" s="46" t="s">
        <v>51</v>
      </c>
      <c r="C39" s="46"/>
      <c r="D39" s="18" t="s">
        <v>52</v>
      </c>
      <c r="E39" s="23"/>
      <c r="K39" s="8"/>
      <c r="L39" s="8"/>
      <c r="M39" s="23"/>
    </row>
    <row r="40" spans="1:13" ht="15.75" customHeight="1" x14ac:dyDescent="0.3">
      <c r="A40" s="14">
        <v>4</v>
      </c>
      <c r="B40" s="46" t="s">
        <v>53</v>
      </c>
      <c r="C40" s="46"/>
      <c r="D40" s="18" t="s">
        <v>23</v>
      </c>
      <c r="E40" s="23"/>
      <c r="K40" s="8"/>
      <c r="L40" s="8"/>
      <c r="M40" s="23"/>
    </row>
    <row r="41" spans="1:13" ht="15.75" customHeight="1" x14ac:dyDescent="0.3">
      <c r="A41" s="14">
        <v>5</v>
      </c>
      <c r="B41" s="46" t="s">
        <v>54</v>
      </c>
      <c r="C41" s="46"/>
      <c r="D41" s="18" t="s">
        <v>23</v>
      </c>
      <c r="E41" s="23"/>
      <c r="K41" s="8"/>
      <c r="L41" s="8"/>
      <c r="M41" s="23"/>
    </row>
    <row r="42" spans="1:13" ht="29.25" customHeight="1" x14ac:dyDescent="0.3">
      <c r="A42" s="14">
        <v>6</v>
      </c>
      <c r="B42" s="46" t="s">
        <v>55</v>
      </c>
      <c r="C42" s="46"/>
      <c r="D42" s="18" t="s">
        <v>32</v>
      </c>
      <c r="E42" s="23"/>
      <c r="K42" s="8"/>
      <c r="L42" s="8"/>
      <c r="M42" s="23"/>
    </row>
    <row r="43" spans="1:13" ht="15.75" customHeight="1" x14ac:dyDescent="0.3">
      <c r="A43" s="14">
        <v>7</v>
      </c>
      <c r="B43" s="46" t="s">
        <v>56</v>
      </c>
      <c r="C43" s="46"/>
      <c r="D43" s="18" t="s">
        <v>32</v>
      </c>
      <c r="E43" s="23"/>
      <c r="K43" s="8"/>
      <c r="L43" s="8"/>
      <c r="M43" s="23"/>
    </row>
    <row r="44" spans="1:13" ht="15" customHeight="1" x14ac:dyDescent="0.3">
      <c r="A44" s="14">
        <v>8</v>
      </c>
      <c r="B44" s="46" t="s">
        <v>57</v>
      </c>
      <c r="C44" s="46"/>
      <c r="D44" s="18" t="s">
        <v>50</v>
      </c>
      <c r="E44" s="23"/>
      <c r="K44" s="8"/>
      <c r="L44" s="8"/>
      <c r="M44" s="23"/>
    </row>
    <row r="45" spans="1:13" ht="28.5" customHeight="1" x14ac:dyDescent="0.3">
      <c r="A45" s="14">
        <v>9</v>
      </c>
      <c r="B45" s="46" t="s">
        <v>58</v>
      </c>
      <c r="C45" s="46"/>
      <c r="D45" s="18" t="s">
        <v>59</v>
      </c>
      <c r="E45" s="23"/>
      <c r="K45" s="8"/>
      <c r="L45" s="8"/>
      <c r="M45" s="23"/>
    </row>
    <row r="46" spans="1:13" ht="17.25" customHeight="1" x14ac:dyDescent="0.3">
      <c r="A46" s="14">
        <v>10</v>
      </c>
      <c r="B46" s="46" t="s">
        <v>60</v>
      </c>
      <c r="C46" s="46"/>
      <c r="D46" s="54" t="s">
        <v>61</v>
      </c>
      <c r="E46" s="23"/>
      <c r="K46" s="8"/>
      <c r="L46" s="8"/>
      <c r="M46" s="23"/>
    </row>
    <row r="47" spans="1:13" ht="17.25" customHeight="1" x14ac:dyDescent="0.3">
      <c r="A47" s="17" t="s">
        <v>62</v>
      </c>
      <c r="B47" s="47" t="s">
        <v>63</v>
      </c>
      <c r="C47" s="47"/>
      <c r="D47" s="54"/>
      <c r="E47" s="23"/>
      <c r="K47" s="8"/>
      <c r="L47" s="8"/>
      <c r="M47" s="23"/>
    </row>
    <row r="48" spans="1:13" ht="17.25" customHeight="1" x14ac:dyDescent="0.3">
      <c r="A48" s="17" t="s">
        <v>64</v>
      </c>
      <c r="B48" s="47" t="s">
        <v>65</v>
      </c>
      <c r="C48" s="47"/>
      <c r="D48" s="54"/>
      <c r="E48" s="23"/>
      <c r="K48" s="8"/>
      <c r="L48" s="8"/>
      <c r="M48" s="23"/>
    </row>
    <row r="49" spans="1:13" ht="30" customHeight="1" x14ac:dyDescent="0.3">
      <c r="A49" s="14">
        <v>11</v>
      </c>
      <c r="B49" s="46" t="s">
        <v>66</v>
      </c>
      <c r="C49" s="46"/>
      <c r="D49" s="18" t="s">
        <v>67</v>
      </c>
      <c r="E49" s="23"/>
      <c r="K49" s="8"/>
      <c r="L49" s="8"/>
      <c r="M49" s="23"/>
    </row>
    <row r="50" spans="1:13" ht="42" customHeight="1" thickBot="1" x14ac:dyDescent="0.35">
      <c r="A50" s="27" t="s">
        <v>68</v>
      </c>
      <c r="B50" s="51" t="s">
        <v>69</v>
      </c>
      <c r="C50" s="51"/>
      <c r="D50" s="18" t="s">
        <v>32</v>
      </c>
      <c r="E50" s="23"/>
      <c r="K50" s="8"/>
      <c r="L50" s="8"/>
      <c r="M50" s="23"/>
    </row>
    <row r="51" spans="1:13" ht="12.75" customHeight="1" x14ac:dyDescent="0.3">
      <c r="A51" s="67" t="s">
        <v>70</v>
      </c>
      <c r="B51" s="68"/>
      <c r="C51" s="68"/>
      <c r="D51" s="69"/>
      <c r="E51" s="9">
        <v>0.6</v>
      </c>
      <c r="F51" s="1">
        <v>2869.6</v>
      </c>
      <c r="G51" s="1">
        <v>2882.5</v>
      </c>
      <c r="H51" s="1">
        <f>1171.7+2204.1</f>
        <v>3375.8</v>
      </c>
      <c r="I51" s="1">
        <v>1839.5</v>
      </c>
      <c r="J51" s="1">
        <f>SUM(F51:I51)</f>
        <v>10967.400000000001</v>
      </c>
      <c r="K51" s="8">
        <f>E51*J51</f>
        <v>6580.4400000000005</v>
      </c>
      <c r="L51" s="8">
        <f>K51*12</f>
        <v>78965.279999999999</v>
      </c>
      <c r="M51" s="9">
        <v>0.85</v>
      </c>
    </row>
    <row r="52" spans="1:13" ht="28.5" customHeight="1" thickBot="1" x14ac:dyDescent="0.35">
      <c r="A52" s="73"/>
      <c r="B52" s="74"/>
      <c r="C52" s="74"/>
      <c r="D52" s="75"/>
      <c r="E52" s="10" t="s">
        <v>16</v>
      </c>
      <c r="K52" s="8"/>
      <c r="L52" s="8"/>
      <c r="M52" s="10" t="s">
        <v>16</v>
      </c>
    </row>
    <row r="53" spans="1:13" ht="29.25" customHeight="1" thickBot="1" x14ac:dyDescent="0.35">
      <c r="A53" s="55">
        <v>1</v>
      </c>
      <c r="B53" s="46" t="s">
        <v>71</v>
      </c>
      <c r="C53" s="46"/>
      <c r="D53" s="54" t="s">
        <v>50</v>
      </c>
      <c r="E53" s="53"/>
      <c r="K53" s="8"/>
      <c r="L53" s="8"/>
      <c r="M53" s="53"/>
    </row>
    <row r="54" spans="1:13" ht="17.25" customHeight="1" x14ac:dyDescent="0.3">
      <c r="A54" s="55"/>
      <c r="B54" s="47" t="s">
        <v>72</v>
      </c>
      <c r="C54" s="47"/>
      <c r="D54" s="54"/>
      <c r="E54" s="53"/>
      <c r="K54" s="8"/>
      <c r="L54" s="8"/>
      <c r="M54" s="53"/>
    </row>
    <row r="55" spans="1:13" ht="28.5" customHeight="1" x14ac:dyDescent="0.3">
      <c r="A55" s="55"/>
      <c r="B55" s="47" t="s">
        <v>73</v>
      </c>
      <c r="C55" s="47"/>
      <c r="D55" s="18" t="s">
        <v>74</v>
      </c>
      <c r="E55" s="53"/>
      <c r="K55" s="8"/>
      <c r="L55" s="8"/>
      <c r="M55" s="53"/>
    </row>
    <row r="56" spans="1:13" ht="28.5" customHeight="1" x14ac:dyDescent="0.3">
      <c r="A56" s="55"/>
      <c r="B56" s="47" t="s">
        <v>75</v>
      </c>
      <c r="C56" s="47"/>
      <c r="D56" s="54" t="s">
        <v>76</v>
      </c>
      <c r="E56" s="53"/>
      <c r="K56" s="8"/>
      <c r="L56" s="8"/>
      <c r="M56" s="53"/>
    </row>
    <row r="57" spans="1:13" x14ac:dyDescent="0.3">
      <c r="A57" s="55"/>
      <c r="B57" s="47"/>
      <c r="C57" s="47"/>
      <c r="D57" s="54"/>
      <c r="E57" s="53"/>
      <c r="K57" s="8"/>
      <c r="L57" s="8"/>
      <c r="M57" s="53"/>
    </row>
    <row r="58" spans="1:13" ht="26.25" customHeight="1" x14ac:dyDescent="0.3">
      <c r="A58" s="55"/>
      <c r="B58" s="47" t="s">
        <v>77</v>
      </c>
      <c r="C58" s="47"/>
      <c r="D58" s="18" t="s">
        <v>78</v>
      </c>
      <c r="E58" s="53"/>
      <c r="K58" s="8"/>
      <c r="L58" s="8"/>
      <c r="M58" s="53"/>
    </row>
    <row r="59" spans="1:13" ht="16.5" customHeight="1" x14ac:dyDescent="0.3">
      <c r="A59" s="14">
        <v>2</v>
      </c>
      <c r="B59" s="46" t="s">
        <v>79</v>
      </c>
      <c r="C59" s="46"/>
      <c r="D59" s="18" t="s">
        <v>50</v>
      </c>
      <c r="E59" s="23"/>
      <c r="K59" s="8"/>
      <c r="L59" s="8"/>
      <c r="M59" s="23"/>
    </row>
    <row r="60" spans="1:13" ht="28.5" customHeight="1" x14ac:dyDescent="0.3">
      <c r="A60" s="14">
        <v>3</v>
      </c>
      <c r="B60" s="46" t="s">
        <v>80</v>
      </c>
      <c r="C60" s="46"/>
      <c r="D60" s="18" t="s">
        <v>30</v>
      </c>
      <c r="E60" s="23"/>
      <c r="K60" s="8"/>
      <c r="L60" s="8"/>
      <c r="M60" s="23"/>
    </row>
    <row r="61" spans="1:13" ht="28.5" customHeight="1" x14ac:dyDescent="0.3">
      <c r="A61" s="14">
        <v>4</v>
      </c>
      <c r="B61" s="46" t="s">
        <v>81</v>
      </c>
      <c r="C61" s="46"/>
      <c r="D61" s="18" t="s">
        <v>82</v>
      </c>
      <c r="E61" s="23"/>
      <c r="K61" s="8"/>
      <c r="L61" s="8"/>
      <c r="M61" s="23"/>
    </row>
    <row r="62" spans="1:13" ht="29.25" customHeight="1" thickBot="1" x14ac:dyDescent="0.35">
      <c r="A62" s="14">
        <v>5</v>
      </c>
      <c r="B62" s="46" t="s">
        <v>83</v>
      </c>
      <c r="C62" s="46"/>
      <c r="D62" s="18" t="s">
        <v>82</v>
      </c>
      <c r="E62" s="23"/>
      <c r="K62" s="8"/>
      <c r="L62" s="8"/>
      <c r="M62" s="23"/>
    </row>
    <row r="63" spans="1:13" ht="12.75" customHeight="1" x14ac:dyDescent="0.3">
      <c r="A63" s="67" t="s">
        <v>84</v>
      </c>
      <c r="B63" s="68"/>
      <c r="C63" s="68"/>
      <c r="D63" s="69"/>
      <c r="E63" s="30">
        <v>1.38</v>
      </c>
      <c r="F63" s="1">
        <v>2869.6</v>
      </c>
      <c r="G63" s="1">
        <v>2882.5</v>
      </c>
      <c r="H63" s="1">
        <f>1171.7+2204.1</f>
        <v>3375.8</v>
      </c>
      <c r="I63" s="1">
        <v>1839.5</v>
      </c>
      <c r="J63" s="1">
        <f>SUM(F63:I63)</f>
        <v>10967.400000000001</v>
      </c>
      <c r="K63" s="8">
        <f>E63*J63</f>
        <v>15135.012000000001</v>
      </c>
      <c r="L63" s="8">
        <f>K63*12</f>
        <v>181620.144</v>
      </c>
      <c r="M63" s="9">
        <v>2.08</v>
      </c>
    </row>
    <row r="64" spans="1:13" ht="27.75" customHeight="1" thickBot="1" x14ac:dyDescent="0.35">
      <c r="A64" s="73"/>
      <c r="B64" s="74"/>
      <c r="C64" s="74"/>
      <c r="D64" s="75"/>
      <c r="E64" s="10" t="s">
        <v>16</v>
      </c>
      <c r="K64" s="8"/>
      <c r="L64" s="8"/>
      <c r="M64" s="10" t="s">
        <v>16</v>
      </c>
    </row>
    <row r="65" spans="1:13" ht="30" customHeight="1" thickBot="1" x14ac:dyDescent="0.35">
      <c r="A65" s="14">
        <v>1</v>
      </c>
      <c r="B65" s="46" t="s">
        <v>85</v>
      </c>
      <c r="C65" s="46"/>
      <c r="D65" s="18" t="s">
        <v>50</v>
      </c>
      <c r="E65" s="13"/>
      <c r="K65" s="8"/>
      <c r="L65" s="8"/>
      <c r="M65" s="13"/>
    </row>
    <row r="66" spans="1:13" ht="30" customHeight="1" x14ac:dyDescent="0.3">
      <c r="A66" s="14">
        <v>2</v>
      </c>
      <c r="B66" s="46" t="s">
        <v>86</v>
      </c>
      <c r="C66" s="46"/>
      <c r="D66" s="18" t="s">
        <v>32</v>
      </c>
      <c r="E66" s="13"/>
      <c r="K66" s="8"/>
      <c r="L66" s="8"/>
      <c r="M66" s="13"/>
    </row>
    <row r="67" spans="1:13" ht="68.25" customHeight="1" x14ac:dyDescent="0.3">
      <c r="A67" s="14">
        <v>3</v>
      </c>
      <c r="B67" s="46" t="s">
        <v>87</v>
      </c>
      <c r="C67" s="46"/>
      <c r="D67" s="18" t="s">
        <v>50</v>
      </c>
      <c r="E67" s="13"/>
      <c r="K67" s="8"/>
      <c r="L67" s="8"/>
      <c r="M67" s="13"/>
    </row>
    <row r="68" spans="1:13" ht="27.75" customHeight="1" thickBot="1" x14ac:dyDescent="0.35">
      <c r="A68" s="14">
        <v>4</v>
      </c>
      <c r="B68" s="46" t="s">
        <v>88</v>
      </c>
      <c r="C68" s="46"/>
      <c r="D68" s="18" t="s">
        <v>32</v>
      </c>
      <c r="E68" s="13"/>
      <c r="K68" s="8"/>
      <c r="L68" s="8"/>
      <c r="M68" s="13"/>
    </row>
    <row r="69" spans="1:13" ht="12.75" customHeight="1" x14ac:dyDescent="0.3">
      <c r="A69" s="67" t="s">
        <v>89</v>
      </c>
      <c r="B69" s="68"/>
      <c r="C69" s="68"/>
      <c r="D69" s="69"/>
      <c r="E69" s="9">
        <f>1.49-0.25</f>
        <v>1.24</v>
      </c>
      <c r="F69" s="1">
        <v>2869.6</v>
      </c>
      <c r="G69" s="1">
        <v>2882.5</v>
      </c>
      <c r="H69" s="1">
        <f>1171.7+2204.1</f>
        <v>3375.8</v>
      </c>
      <c r="I69" s="1">
        <v>1839.5</v>
      </c>
      <c r="J69" s="1">
        <f>SUM(F69:I69)</f>
        <v>10967.400000000001</v>
      </c>
      <c r="K69" s="8">
        <f>E69*J69</f>
        <v>13599.576000000001</v>
      </c>
      <c r="L69" s="8">
        <f>K69*12</f>
        <v>163194.91200000001</v>
      </c>
      <c r="M69" s="9">
        <f>SUM(M71:M76)</f>
        <v>1.89</v>
      </c>
    </row>
    <row r="70" spans="1:13" ht="28.5" customHeight="1" thickBot="1" x14ac:dyDescent="0.35">
      <c r="A70" s="73"/>
      <c r="B70" s="74"/>
      <c r="C70" s="74"/>
      <c r="D70" s="75"/>
      <c r="E70" s="10" t="s">
        <v>16</v>
      </c>
      <c r="K70" s="8"/>
      <c r="L70" s="8"/>
      <c r="M70" s="10" t="s">
        <v>16</v>
      </c>
    </row>
    <row r="71" spans="1:13" ht="28.5" customHeight="1" thickBot="1" x14ac:dyDescent="0.35">
      <c r="A71" s="14">
        <v>1</v>
      </c>
      <c r="B71" s="46" t="s">
        <v>90</v>
      </c>
      <c r="C71" s="46"/>
      <c r="D71" s="18" t="s">
        <v>42</v>
      </c>
      <c r="E71" s="13">
        <v>0.75</v>
      </c>
      <c r="K71" s="8"/>
      <c r="L71" s="8"/>
      <c r="M71" s="13">
        <v>1</v>
      </c>
    </row>
    <row r="72" spans="1:13" ht="15.75" customHeight="1" x14ac:dyDescent="0.3">
      <c r="A72" s="14">
        <v>2</v>
      </c>
      <c r="B72" s="46" t="s">
        <v>91</v>
      </c>
      <c r="C72" s="46"/>
      <c r="D72" s="18" t="s">
        <v>42</v>
      </c>
      <c r="E72" s="13">
        <v>0.39</v>
      </c>
      <c r="K72" s="8"/>
      <c r="L72" s="8"/>
      <c r="M72" s="13">
        <v>0.59</v>
      </c>
    </row>
    <row r="73" spans="1:13" ht="15.75" customHeight="1" x14ac:dyDescent="0.3">
      <c r="A73" s="14">
        <v>3</v>
      </c>
      <c r="B73" s="46" t="s">
        <v>92</v>
      </c>
      <c r="C73" s="46"/>
      <c r="D73" s="18" t="s">
        <v>42</v>
      </c>
      <c r="E73" s="13">
        <v>0.1</v>
      </c>
      <c r="K73" s="8"/>
      <c r="L73" s="8"/>
      <c r="M73" s="13">
        <v>0.19</v>
      </c>
    </row>
    <row r="74" spans="1:13" ht="15.75" customHeight="1" x14ac:dyDescent="0.3">
      <c r="A74" s="14">
        <v>4</v>
      </c>
      <c r="B74" s="46" t="s">
        <v>93</v>
      </c>
      <c r="C74" s="46"/>
      <c r="D74" s="18" t="s">
        <v>42</v>
      </c>
      <c r="E74" s="13">
        <v>0</v>
      </c>
      <c r="K74" s="8"/>
      <c r="L74" s="8"/>
      <c r="M74" s="13">
        <v>0</v>
      </c>
    </row>
    <row r="75" spans="1:13" ht="27.75" customHeight="1" x14ac:dyDescent="0.3">
      <c r="A75" s="14">
        <v>5</v>
      </c>
      <c r="B75" s="46" t="s">
        <v>94</v>
      </c>
      <c r="C75" s="46"/>
      <c r="D75" s="18" t="s">
        <v>42</v>
      </c>
      <c r="E75" s="13">
        <v>0</v>
      </c>
      <c r="K75" s="8"/>
      <c r="L75" s="8"/>
      <c r="M75" s="13">
        <v>0</v>
      </c>
    </row>
    <row r="76" spans="1:13" ht="27.75" customHeight="1" thickBot="1" x14ac:dyDescent="0.35">
      <c r="A76" s="14">
        <v>6</v>
      </c>
      <c r="B76" s="46" t="s">
        <v>95</v>
      </c>
      <c r="C76" s="46"/>
      <c r="D76" s="18" t="s">
        <v>42</v>
      </c>
      <c r="E76" s="13">
        <v>0.08</v>
      </c>
      <c r="K76" s="8"/>
      <c r="L76" s="8"/>
      <c r="M76" s="20">
        <v>0.11</v>
      </c>
    </row>
    <row r="77" spans="1:13" ht="12.75" customHeight="1" x14ac:dyDescent="0.3">
      <c r="A77" s="67" t="s">
        <v>96</v>
      </c>
      <c r="B77" s="68"/>
      <c r="C77" s="68"/>
      <c r="D77" s="69"/>
      <c r="E77" s="30">
        <v>1.76</v>
      </c>
      <c r="F77" s="1">
        <v>2869.6</v>
      </c>
      <c r="G77" s="1">
        <v>2882.5</v>
      </c>
      <c r="H77" s="1">
        <f>1171.7+2204.1</f>
        <v>3375.8</v>
      </c>
      <c r="I77" s="1">
        <v>1839.5</v>
      </c>
      <c r="J77" s="1">
        <f>SUM(F77:I77)</f>
        <v>10967.400000000001</v>
      </c>
      <c r="K77" s="8">
        <f>E77*J77</f>
        <v>19302.624000000003</v>
      </c>
      <c r="L77" s="8">
        <f>K77*12</f>
        <v>231631.48800000004</v>
      </c>
      <c r="M77" s="9">
        <v>2.88</v>
      </c>
    </row>
    <row r="78" spans="1:13" ht="28.5" customHeight="1" thickBot="1" x14ac:dyDescent="0.35">
      <c r="A78" s="73"/>
      <c r="B78" s="74"/>
      <c r="C78" s="74"/>
      <c r="D78" s="75"/>
      <c r="E78" s="10" t="s">
        <v>16</v>
      </c>
      <c r="K78" s="8"/>
      <c r="L78" s="8"/>
      <c r="M78" s="10" t="s">
        <v>16</v>
      </c>
    </row>
    <row r="79" spans="1:13" ht="17.25" customHeight="1" thickBot="1" x14ac:dyDescent="0.35">
      <c r="A79" s="14">
        <v>1</v>
      </c>
      <c r="B79" s="46" t="s">
        <v>97</v>
      </c>
      <c r="C79" s="46"/>
      <c r="D79" s="18" t="s">
        <v>59</v>
      </c>
      <c r="E79" s="23"/>
      <c r="K79" s="8"/>
      <c r="L79" s="8"/>
      <c r="M79" s="23"/>
    </row>
    <row r="80" spans="1:13" ht="12.75" customHeight="1" x14ac:dyDescent="0.3">
      <c r="A80" s="67" t="s">
        <v>98</v>
      </c>
      <c r="B80" s="68"/>
      <c r="C80" s="68"/>
      <c r="D80" s="69"/>
      <c r="E80" s="33">
        <v>4.43</v>
      </c>
      <c r="F80" s="1">
        <v>2869.6</v>
      </c>
      <c r="G80" s="1">
        <v>2882.5</v>
      </c>
      <c r="I80" s="1">
        <v>1839.5</v>
      </c>
      <c r="J80" s="1">
        <f>SUM(F80:I80)</f>
        <v>7591.6</v>
      </c>
      <c r="K80" s="8">
        <f>E80*J80</f>
        <v>33630.788</v>
      </c>
      <c r="L80" s="8">
        <f>K80*12</f>
        <v>403569.45600000001</v>
      </c>
      <c r="M80" s="32">
        <v>6.92</v>
      </c>
    </row>
    <row r="81" spans="1:13" ht="27" customHeight="1" thickBot="1" x14ac:dyDescent="0.35">
      <c r="A81" s="73"/>
      <c r="B81" s="74"/>
      <c r="C81" s="74"/>
      <c r="D81" s="75"/>
      <c r="E81" s="10" t="s">
        <v>16</v>
      </c>
      <c r="K81" s="8"/>
      <c r="L81" s="8"/>
      <c r="M81" s="10" t="s">
        <v>16</v>
      </c>
    </row>
    <row r="82" spans="1:13" ht="15.75" customHeight="1" thickBot="1" x14ac:dyDescent="0.35">
      <c r="A82" s="14">
        <v>1</v>
      </c>
      <c r="B82" s="46" t="s">
        <v>99</v>
      </c>
      <c r="C82" s="46"/>
      <c r="D82" s="18" t="s">
        <v>59</v>
      </c>
      <c r="E82" s="23"/>
      <c r="K82" s="8"/>
      <c r="L82" s="8"/>
      <c r="M82" s="23"/>
    </row>
    <row r="83" spans="1:13" ht="12.75" customHeight="1" x14ac:dyDescent="0.3">
      <c r="A83" s="67" t="s">
        <v>100</v>
      </c>
      <c r="B83" s="68"/>
      <c r="C83" s="68"/>
      <c r="D83" s="69"/>
      <c r="E83" s="9">
        <v>1.65</v>
      </c>
      <c r="F83" s="1">
        <v>2869.6</v>
      </c>
      <c r="G83" s="1">
        <v>2882.5</v>
      </c>
      <c r="H83" s="1">
        <f>1171.7+2204.1</f>
        <v>3375.8</v>
      </c>
      <c r="I83" s="1">
        <v>1839.5</v>
      </c>
      <c r="J83" s="1">
        <f>SUM(F83:I83)</f>
        <v>10967.400000000001</v>
      </c>
      <c r="K83" s="8">
        <f>E83*J83</f>
        <v>18096.210000000003</v>
      </c>
      <c r="L83" s="8">
        <f>K83*12</f>
        <v>217154.52000000002</v>
      </c>
      <c r="M83" s="9">
        <v>2.6</v>
      </c>
    </row>
    <row r="84" spans="1:13" ht="26.25" customHeight="1" thickBot="1" x14ac:dyDescent="0.35">
      <c r="A84" s="73"/>
      <c r="B84" s="74"/>
      <c r="C84" s="74"/>
      <c r="D84" s="75"/>
      <c r="E84" s="10" t="s">
        <v>16</v>
      </c>
      <c r="K84" s="8"/>
      <c r="L84" s="8"/>
      <c r="M84" s="10" t="s">
        <v>16</v>
      </c>
    </row>
    <row r="85" spans="1:13" ht="17.25" customHeight="1" thickBot="1" x14ac:dyDescent="0.35">
      <c r="A85" s="14">
        <v>1</v>
      </c>
      <c r="B85" s="60" t="s">
        <v>101</v>
      </c>
      <c r="C85" s="60"/>
      <c r="D85" s="18" t="s">
        <v>59</v>
      </c>
      <c r="E85" s="34"/>
      <c r="K85" s="8"/>
      <c r="L85" s="8"/>
      <c r="M85" s="34"/>
    </row>
    <row r="86" spans="1:13" ht="12.75" customHeight="1" x14ac:dyDescent="0.3">
      <c r="A86" s="67" t="s">
        <v>102</v>
      </c>
      <c r="B86" s="68"/>
      <c r="C86" s="68"/>
      <c r="D86" s="69"/>
      <c r="E86" s="9">
        <v>3.15</v>
      </c>
      <c r="F86" s="1">
        <v>2869.6</v>
      </c>
      <c r="G86" s="1">
        <v>2882.5</v>
      </c>
      <c r="H86" s="1">
        <f>1171.7+2204.1</f>
        <v>3375.8</v>
      </c>
      <c r="I86" s="1">
        <v>1839.5</v>
      </c>
      <c r="J86" s="1">
        <f>SUM(F86:I86)</f>
        <v>10967.400000000001</v>
      </c>
      <c r="K86" s="8">
        <f>E86*J86</f>
        <v>34547.310000000005</v>
      </c>
      <c r="L86" s="8">
        <f>K86*12</f>
        <v>414567.72000000009</v>
      </c>
      <c r="M86" s="9">
        <v>4.76</v>
      </c>
    </row>
    <row r="87" spans="1:13" ht="27.75" customHeight="1" thickBot="1" x14ac:dyDescent="0.35">
      <c r="A87" s="73"/>
      <c r="B87" s="74"/>
      <c r="C87" s="74"/>
      <c r="D87" s="75"/>
      <c r="E87" s="10" t="s">
        <v>16</v>
      </c>
      <c r="K87" s="8"/>
      <c r="L87" s="8"/>
      <c r="M87" s="10" t="s">
        <v>16</v>
      </c>
    </row>
    <row r="88" spans="1:13" ht="15.75" customHeight="1" thickBot="1" x14ac:dyDescent="0.35">
      <c r="A88" s="29">
        <v>1</v>
      </c>
      <c r="B88" s="56" t="s">
        <v>103</v>
      </c>
      <c r="C88" s="56"/>
      <c r="D88" s="15"/>
      <c r="E88" s="34"/>
      <c r="K88" s="8"/>
      <c r="L88" s="8"/>
      <c r="M88" s="34"/>
    </row>
    <row r="89" spans="1:13" ht="15.75" customHeight="1" x14ac:dyDescent="0.3">
      <c r="A89" s="35" t="s">
        <v>21</v>
      </c>
      <c r="B89" s="57" t="s">
        <v>104</v>
      </c>
      <c r="C89" s="57"/>
      <c r="D89" s="15"/>
      <c r="E89" s="23"/>
      <c r="K89" s="8"/>
      <c r="L89" s="8"/>
      <c r="M89" s="23"/>
    </row>
    <row r="90" spans="1:13" ht="15.75" customHeight="1" x14ac:dyDescent="0.3">
      <c r="A90" s="35" t="s">
        <v>24</v>
      </c>
      <c r="B90" s="57" t="s">
        <v>105</v>
      </c>
      <c r="C90" s="57"/>
      <c r="D90" s="15"/>
      <c r="E90" s="23"/>
      <c r="K90" s="8"/>
      <c r="L90" s="8"/>
      <c r="M90" s="23"/>
    </row>
    <row r="91" spans="1:13" ht="15.75" customHeight="1" x14ac:dyDescent="0.3">
      <c r="A91" s="35" t="s">
        <v>37</v>
      </c>
      <c r="B91" s="57" t="s">
        <v>106</v>
      </c>
      <c r="C91" s="57"/>
      <c r="D91" s="15"/>
      <c r="E91" s="23"/>
      <c r="K91" s="8"/>
      <c r="L91" s="8"/>
      <c r="M91" s="23"/>
    </row>
    <row r="92" spans="1:13" ht="15" customHeight="1" x14ac:dyDescent="0.3">
      <c r="A92" s="58" t="s">
        <v>107</v>
      </c>
      <c r="B92" s="59" t="s">
        <v>108</v>
      </c>
      <c r="C92" s="59"/>
      <c r="D92" s="46"/>
      <c r="E92" s="53"/>
      <c r="K92" s="8"/>
      <c r="L92" s="8"/>
      <c r="M92" s="53"/>
    </row>
    <row r="93" spans="1:13" ht="15" customHeight="1" x14ac:dyDescent="0.3">
      <c r="A93" s="58"/>
      <c r="B93" s="63" t="s">
        <v>109</v>
      </c>
      <c r="C93" s="63"/>
      <c r="D93" s="46"/>
      <c r="E93" s="53"/>
      <c r="K93" s="8"/>
      <c r="L93" s="8"/>
      <c r="M93" s="53"/>
    </row>
    <row r="94" spans="1:13" ht="15.75" customHeight="1" x14ac:dyDescent="0.3">
      <c r="A94" s="58"/>
      <c r="B94" s="64" t="s">
        <v>110</v>
      </c>
      <c r="C94" s="64"/>
      <c r="D94" s="46"/>
      <c r="E94" s="53"/>
      <c r="K94" s="8"/>
      <c r="L94" s="8"/>
      <c r="M94" s="53"/>
    </row>
    <row r="95" spans="1:13" ht="15.75" customHeight="1" x14ac:dyDescent="0.3">
      <c r="A95" s="35" t="s">
        <v>111</v>
      </c>
      <c r="B95" s="57" t="s">
        <v>112</v>
      </c>
      <c r="C95" s="57"/>
      <c r="D95" s="15"/>
      <c r="E95" s="23"/>
      <c r="K95" s="8"/>
      <c r="L95" s="8"/>
      <c r="M95" s="23"/>
    </row>
    <row r="96" spans="1:13" ht="15.75" customHeight="1" x14ac:dyDescent="0.3">
      <c r="A96" s="35" t="s">
        <v>113</v>
      </c>
      <c r="B96" s="57" t="s">
        <v>114</v>
      </c>
      <c r="C96" s="57"/>
      <c r="D96" s="15"/>
      <c r="E96" s="23"/>
      <c r="K96" s="8"/>
      <c r="L96" s="8"/>
      <c r="M96" s="23"/>
    </row>
    <row r="97" spans="1:13" ht="15.75" customHeight="1" x14ac:dyDescent="0.3">
      <c r="A97" s="35" t="s">
        <v>115</v>
      </c>
      <c r="B97" s="57" t="s">
        <v>116</v>
      </c>
      <c r="C97" s="57"/>
      <c r="D97" s="15"/>
      <c r="E97" s="23"/>
      <c r="K97" s="8"/>
      <c r="L97" s="8"/>
      <c r="M97" s="23"/>
    </row>
    <row r="98" spans="1:13" ht="15.75" customHeight="1" x14ac:dyDescent="0.3">
      <c r="A98" s="36" t="s">
        <v>117</v>
      </c>
      <c r="B98" s="61" t="s">
        <v>118</v>
      </c>
      <c r="C98" s="61"/>
      <c r="D98" s="15"/>
      <c r="E98" s="23"/>
      <c r="K98" s="8"/>
      <c r="L98" s="8"/>
      <c r="M98" s="23"/>
    </row>
    <row r="99" spans="1:13" ht="15.75" customHeight="1" x14ac:dyDescent="0.3">
      <c r="A99" s="36" t="s">
        <v>119</v>
      </c>
      <c r="B99" s="62" t="s">
        <v>120</v>
      </c>
      <c r="C99" s="62"/>
      <c r="D99" s="15"/>
      <c r="E99" s="23"/>
      <c r="K99" s="8"/>
      <c r="L99" s="8"/>
      <c r="M99" s="23"/>
    </row>
    <row r="100" spans="1:13" ht="15.75" customHeight="1" x14ac:dyDescent="0.3">
      <c r="A100" s="36" t="s">
        <v>121</v>
      </c>
      <c r="B100" s="62" t="s">
        <v>122</v>
      </c>
      <c r="C100" s="62"/>
      <c r="D100" s="15"/>
      <c r="E100" s="23"/>
      <c r="K100" s="8"/>
      <c r="L100" s="8"/>
      <c r="M100" s="23"/>
    </row>
    <row r="101" spans="1:13" ht="15.75" customHeight="1" x14ac:dyDescent="0.3">
      <c r="A101" s="36" t="s">
        <v>123</v>
      </c>
      <c r="B101" s="61" t="s">
        <v>124</v>
      </c>
      <c r="C101" s="61"/>
      <c r="D101" s="15"/>
      <c r="E101" s="23"/>
      <c r="K101" s="8"/>
      <c r="L101" s="8"/>
      <c r="M101" s="23"/>
    </row>
    <row r="102" spans="1:13" ht="15.75" customHeight="1" x14ac:dyDescent="0.3">
      <c r="A102" s="36" t="s">
        <v>125</v>
      </c>
      <c r="B102" s="61" t="s">
        <v>126</v>
      </c>
      <c r="C102" s="61"/>
      <c r="D102" s="15"/>
      <c r="E102" s="23"/>
      <c r="K102" s="8"/>
      <c r="L102" s="8"/>
      <c r="M102" s="23"/>
    </row>
    <row r="103" spans="1:13" ht="15.75" customHeight="1" x14ac:dyDescent="0.3">
      <c r="A103" s="36" t="s">
        <v>127</v>
      </c>
      <c r="B103" s="61" t="s">
        <v>128</v>
      </c>
      <c r="C103" s="61"/>
      <c r="D103" s="15"/>
      <c r="E103" s="23"/>
      <c r="K103" s="8"/>
      <c r="L103" s="8"/>
      <c r="M103" s="23"/>
    </row>
    <row r="104" spans="1:13" ht="40.5" customHeight="1" x14ac:dyDescent="0.3">
      <c r="A104" s="36" t="s">
        <v>129</v>
      </c>
      <c r="B104" s="61" t="s">
        <v>130</v>
      </c>
      <c r="C104" s="61"/>
      <c r="D104" s="15"/>
      <c r="E104" s="23"/>
      <c r="K104" s="8"/>
      <c r="L104" s="8"/>
      <c r="M104" s="23"/>
    </row>
    <row r="105" spans="1:13" ht="15.75" customHeight="1" x14ac:dyDescent="0.3">
      <c r="A105" s="36" t="s">
        <v>131</v>
      </c>
      <c r="B105" s="61" t="s">
        <v>132</v>
      </c>
      <c r="C105" s="61"/>
      <c r="D105" s="15"/>
      <c r="E105" s="23"/>
      <c r="K105" s="8"/>
      <c r="L105" s="8"/>
      <c r="M105" s="23"/>
    </row>
    <row r="106" spans="1:13" ht="15.75" customHeight="1" x14ac:dyDescent="0.3">
      <c r="A106" s="36" t="s">
        <v>133</v>
      </c>
      <c r="B106" s="61" t="s">
        <v>134</v>
      </c>
      <c r="C106" s="61"/>
      <c r="D106" s="15"/>
      <c r="E106" s="23"/>
      <c r="K106" s="8"/>
      <c r="L106" s="8"/>
      <c r="M106" s="23"/>
    </row>
    <row r="107" spans="1:13" ht="15.75" customHeight="1" x14ac:dyDescent="0.3">
      <c r="A107" s="36" t="s">
        <v>135</v>
      </c>
      <c r="B107" s="61" t="s">
        <v>136</v>
      </c>
      <c r="C107" s="61"/>
      <c r="D107" s="15"/>
      <c r="E107" s="23"/>
      <c r="K107" s="8"/>
      <c r="L107" s="8"/>
      <c r="M107" s="23"/>
    </row>
    <row r="108" spans="1:13" ht="15.75" customHeight="1" x14ac:dyDescent="0.3">
      <c r="A108" s="36" t="s">
        <v>137</v>
      </c>
      <c r="B108" s="61" t="s">
        <v>138</v>
      </c>
      <c r="C108" s="61"/>
      <c r="D108" s="15"/>
      <c r="E108" s="23"/>
      <c r="K108" s="8"/>
      <c r="L108" s="8"/>
      <c r="M108" s="23"/>
    </row>
    <row r="109" spans="1:13" ht="15.75" customHeight="1" x14ac:dyDescent="0.3">
      <c r="A109" s="36" t="s">
        <v>139</v>
      </c>
      <c r="B109" s="61" t="s">
        <v>140</v>
      </c>
      <c r="C109" s="61"/>
      <c r="D109" s="15"/>
      <c r="E109" s="23"/>
      <c r="K109" s="8"/>
      <c r="L109" s="8"/>
      <c r="M109" s="23"/>
    </row>
    <row r="110" spans="1:13" ht="12.75" customHeight="1" x14ac:dyDescent="0.3">
      <c r="A110" s="67" t="s">
        <v>141</v>
      </c>
      <c r="B110" s="68"/>
      <c r="C110" s="68"/>
      <c r="D110" s="69"/>
      <c r="E110" s="33">
        <v>3.37</v>
      </c>
      <c r="F110" s="1">
        <v>2869.6</v>
      </c>
      <c r="G110" s="1">
        <v>2882.5</v>
      </c>
      <c r="H110" s="1">
        <f>1171.7+2204.1</f>
        <v>3375.8</v>
      </c>
      <c r="I110" s="1">
        <v>1839.5</v>
      </c>
      <c r="J110" s="1">
        <f>SUM(F110:I110)</f>
        <v>10967.400000000001</v>
      </c>
      <c r="K110" s="8">
        <f>E110*J110</f>
        <v>36960.138000000006</v>
      </c>
      <c r="L110" s="8">
        <f>K110*12</f>
        <v>443521.65600000008</v>
      </c>
      <c r="M110" s="32">
        <v>5.28</v>
      </c>
    </row>
    <row r="111" spans="1:13" ht="29.25" customHeight="1" x14ac:dyDescent="0.3">
      <c r="A111" s="70"/>
      <c r="B111" s="71"/>
      <c r="C111" s="71"/>
      <c r="D111" s="72"/>
      <c r="E111" s="37" t="s">
        <v>16</v>
      </c>
      <c r="K111" s="8"/>
      <c r="L111" s="8"/>
      <c r="M111" s="37" t="s">
        <v>16</v>
      </c>
    </row>
    <row r="112" spans="1:13" x14ac:dyDescent="0.3">
      <c r="A112" s="39"/>
      <c r="B112" s="39"/>
      <c r="C112" s="39"/>
      <c r="D112" s="39"/>
      <c r="E112" s="39"/>
      <c r="F112" s="41"/>
      <c r="G112" s="41"/>
      <c r="H112" s="41"/>
      <c r="I112" s="41"/>
      <c r="J112" s="41"/>
      <c r="K112" s="41"/>
      <c r="L112" s="41"/>
      <c r="M112" s="39"/>
    </row>
    <row r="113" spans="1:5" ht="16.5" customHeight="1" x14ac:dyDescent="0.3">
      <c r="A113" s="66" t="s">
        <v>142</v>
      </c>
      <c r="B113" s="66"/>
      <c r="C113" s="66"/>
      <c r="D113" s="66"/>
      <c r="E113" s="66"/>
    </row>
    <row r="114" spans="1:5" ht="42" customHeight="1" x14ac:dyDescent="0.3">
      <c r="A114" s="66" t="s">
        <v>143</v>
      </c>
      <c r="B114" s="66"/>
      <c r="C114" s="66"/>
      <c r="D114" s="66"/>
      <c r="E114" s="66"/>
    </row>
    <row r="115" spans="1:5" ht="28.5" customHeight="1" x14ac:dyDescent="0.3">
      <c r="A115" s="66" t="s">
        <v>144</v>
      </c>
      <c r="B115" s="66"/>
      <c r="C115" s="66"/>
      <c r="D115" s="66"/>
      <c r="E115" s="66"/>
    </row>
  </sheetData>
  <sheetProtection selectLockedCells="1" selectUnlockedCells="1"/>
  <customSheetViews>
    <customSheetView guid="{EDA93391-9EAB-4C56-8E25-E953882B4AD9}" showPageBreaks="1" printArea="1" hiddenRows="1" hiddenColumns="1" view="pageBreakPreview">
      <selection activeCell="A4" sqref="A4:M4"/>
      <pageMargins left="0.39374999999999999" right="0.39374999999999999" top="0.39374999999999999" bottom="0.39374999999999999" header="0.51180555555555551" footer="0.51180555555555551"/>
      <pageSetup paperSize="9" scale="88" firstPageNumber="0" orientation="portrait" horizontalDpi="300" verticalDpi="300" r:id="rId1"/>
      <headerFooter alignWithMargins="0"/>
    </customSheetView>
  </customSheetViews>
  <mergeCells count="113">
    <mergeCell ref="B107:C107"/>
    <mergeCell ref="B108:C108"/>
    <mergeCell ref="B109:C109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A92:A94"/>
    <mergeCell ref="B92:C92"/>
    <mergeCell ref="D92:D94"/>
    <mergeCell ref="E92:E94"/>
    <mergeCell ref="M92:M94"/>
    <mergeCell ref="B93:C93"/>
    <mergeCell ref="B94:C94"/>
    <mergeCell ref="A83:D84"/>
    <mergeCell ref="B85:C85"/>
    <mergeCell ref="B88:C88"/>
    <mergeCell ref="B89:C89"/>
    <mergeCell ref="B90:C90"/>
    <mergeCell ref="B91:C91"/>
    <mergeCell ref="B74:C74"/>
    <mergeCell ref="B75:C75"/>
    <mergeCell ref="B76:C76"/>
    <mergeCell ref="B79:C79"/>
    <mergeCell ref="A80:D81"/>
    <mergeCell ref="B82:C82"/>
    <mergeCell ref="B67:C67"/>
    <mergeCell ref="B68:C68"/>
    <mergeCell ref="A69:D70"/>
    <mergeCell ref="B71:C71"/>
    <mergeCell ref="B72:C72"/>
    <mergeCell ref="B73:C73"/>
    <mergeCell ref="B59:C59"/>
    <mergeCell ref="B60:C60"/>
    <mergeCell ref="B61:C61"/>
    <mergeCell ref="B62:C62"/>
    <mergeCell ref="B65:C65"/>
    <mergeCell ref="B66:C66"/>
    <mergeCell ref="E53:E58"/>
    <mergeCell ref="M53:M58"/>
    <mergeCell ref="B54:C54"/>
    <mergeCell ref="B55:C55"/>
    <mergeCell ref="B56:C57"/>
    <mergeCell ref="D56:D57"/>
    <mergeCell ref="B58:C58"/>
    <mergeCell ref="B49:C49"/>
    <mergeCell ref="B50:C50"/>
    <mergeCell ref="A51:D52"/>
    <mergeCell ref="A53:A58"/>
    <mergeCell ref="B53:C53"/>
    <mergeCell ref="D53:D54"/>
    <mergeCell ref="B43:C43"/>
    <mergeCell ref="B44:C44"/>
    <mergeCell ref="B45:C45"/>
    <mergeCell ref="B46:C46"/>
    <mergeCell ref="D46:D48"/>
    <mergeCell ref="B47:C47"/>
    <mergeCell ref="B48:C48"/>
    <mergeCell ref="B37:C37"/>
    <mergeCell ref="B38:C38"/>
    <mergeCell ref="B39:C39"/>
    <mergeCell ref="B40:C40"/>
    <mergeCell ref="B41:C41"/>
    <mergeCell ref="B42:C42"/>
    <mergeCell ref="B30:C30"/>
    <mergeCell ref="B31:C31"/>
    <mergeCell ref="B32:C32"/>
    <mergeCell ref="B33:C33"/>
    <mergeCell ref="A34:D35"/>
    <mergeCell ref="B36:D36"/>
    <mergeCell ref="B18:C18"/>
    <mergeCell ref="A23:D24"/>
    <mergeCell ref="B25:C25"/>
    <mergeCell ref="B26:C26"/>
    <mergeCell ref="B27:C27"/>
    <mergeCell ref="B28:C28"/>
    <mergeCell ref="B29:C29"/>
    <mergeCell ref="B19:C19"/>
    <mergeCell ref="B20:C20"/>
    <mergeCell ref="A21:A22"/>
    <mergeCell ref="B21:C21"/>
    <mergeCell ref="A115:E115"/>
    <mergeCell ref="A114:E114"/>
    <mergeCell ref="A113:E113"/>
    <mergeCell ref="A110:D111"/>
    <mergeCell ref="A86:D87"/>
    <mergeCell ref="A77:D78"/>
    <mergeCell ref="D1:M1"/>
    <mergeCell ref="D2:M2"/>
    <mergeCell ref="D3:M3"/>
    <mergeCell ref="A7:M7"/>
    <mergeCell ref="A8:M8"/>
    <mergeCell ref="A9:M9"/>
    <mergeCell ref="A63:D64"/>
    <mergeCell ref="A6:M6"/>
    <mergeCell ref="A5:M5"/>
    <mergeCell ref="A4:M4"/>
    <mergeCell ref="E21:E22"/>
    <mergeCell ref="M21:M22"/>
    <mergeCell ref="B22:C22"/>
    <mergeCell ref="A11:C11"/>
    <mergeCell ref="A12:D13"/>
    <mergeCell ref="A14:D15"/>
    <mergeCell ref="B16:C16"/>
    <mergeCell ref="B17:C17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view="pageBreakPreview" topLeftCell="A19" zoomScaleSheetLayoutView="100" workbookViewId="0">
      <selection activeCell="D27" sqref="D27"/>
    </sheetView>
  </sheetViews>
  <sheetFormatPr defaultColWidth="9.109375" defaultRowHeight="14.4" x14ac:dyDescent="0.3"/>
  <cols>
    <col min="1" max="1" width="6.88671875" style="1" customWidth="1"/>
    <col min="2" max="2" width="4.5546875" style="1" customWidth="1"/>
    <col min="3" max="3" width="56.6640625" style="1" customWidth="1"/>
    <col min="4" max="4" width="23.6640625" style="1" customWidth="1"/>
    <col min="5" max="12" width="0" style="1" hidden="1" customWidth="1"/>
    <col min="13" max="13" width="16.44140625" style="1" customWidth="1"/>
    <col min="14" max="16" width="9.109375" style="1"/>
    <col min="17" max="17" width="11.5546875" style="1" customWidth="1"/>
    <col min="18" max="16384" width="9.109375" style="1"/>
  </cols>
  <sheetData>
    <row r="1" spans="1:17" ht="16.5" customHeight="1" x14ac:dyDescent="0.3">
      <c r="D1" s="44" t="s">
        <v>0</v>
      </c>
      <c r="E1" s="44"/>
      <c r="F1" s="44"/>
      <c r="G1" s="44"/>
      <c r="H1" s="44"/>
      <c r="I1" s="44"/>
      <c r="J1" s="44"/>
      <c r="K1" s="44"/>
      <c r="L1" s="44"/>
      <c r="M1" s="44"/>
    </row>
    <row r="2" spans="1:17" ht="16.5" customHeight="1" x14ac:dyDescent="0.3">
      <c r="C2" s="42"/>
      <c r="D2" s="44" t="s">
        <v>155</v>
      </c>
      <c r="E2" s="44"/>
      <c r="F2" s="44"/>
      <c r="G2" s="44"/>
      <c r="H2" s="44"/>
      <c r="I2" s="44"/>
      <c r="J2" s="44"/>
      <c r="K2" s="44"/>
      <c r="L2" s="44"/>
      <c r="M2" s="44"/>
    </row>
    <row r="3" spans="1:17" ht="16.5" customHeight="1" x14ac:dyDescent="0.3">
      <c r="D3" s="44" t="s">
        <v>154</v>
      </c>
      <c r="E3" s="44"/>
      <c r="F3" s="44"/>
      <c r="G3" s="44"/>
      <c r="H3" s="44"/>
      <c r="I3" s="44"/>
      <c r="J3" s="44"/>
      <c r="K3" s="44"/>
      <c r="L3" s="44"/>
      <c r="M3" s="44"/>
    </row>
    <row r="4" spans="1:17" ht="18.75" customHeight="1" x14ac:dyDescent="0.3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7" ht="18.75" customHeight="1" x14ac:dyDescent="0.3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7" ht="18.75" customHeight="1" x14ac:dyDescent="0.3">
      <c r="A6" s="45" t="s">
        <v>148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7" ht="18.75" customHeight="1" x14ac:dyDescent="0.3">
      <c r="A7" s="45" t="s">
        <v>153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7" ht="18.75" hidden="1" customHeight="1" x14ac:dyDescent="0.3">
      <c r="A8" s="45" t="s">
        <v>147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7" ht="18.75" customHeight="1" thickBot="1" x14ac:dyDescent="0.35">
      <c r="A9" s="2"/>
      <c r="B9" s="2"/>
      <c r="C9" s="2"/>
      <c r="D9" s="2"/>
      <c r="E9" s="2"/>
    </row>
    <row r="10" spans="1:17" ht="39" customHeight="1" thickBot="1" x14ac:dyDescent="0.35">
      <c r="A10" s="48" t="s">
        <v>5</v>
      </c>
      <c r="B10" s="48"/>
      <c r="C10" s="48"/>
      <c r="D10" s="3" t="s">
        <v>6</v>
      </c>
      <c r="E10" s="3" t="s">
        <v>7</v>
      </c>
      <c r="F10" s="1" t="s">
        <v>8</v>
      </c>
      <c r="G10" s="1" t="s">
        <v>9</v>
      </c>
      <c r="H10" s="1" t="s">
        <v>10</v>
      </c>
      <c r="I10" s="1" t="s">
        <v>11</v>
      </c>
      <c r="J10" s="1" t="s">
        <v>12</v>
      </c>
      <c r="K10" s="1" t="s">
        <v>13</v>
      </c>
      <c r="L10" s="1" t="s">
        <v>14</v>
      </c>
      <c r="M10" s="3" t="s">
        <v>7</v>
      </c>
    </row>
    <row r="11" spans="1:17" ht="12.75" customHeight="1" thickBot="1" x14ac:dyDescent="0.35">
      <c r="A11" s="50" t="s">
        <v>15</v>
      </c>
      <c r="B11" s="50"/>
      <c r="C11" s="50"/>
      <c r="D11" s="50"/>
      <c r="E11" s="4" t="e">
        <f>E13+E22+E28+E45+E57+E63+E71+E74+#REF!+E77+E80+E104</f>
        <v>#REF!</v>
      </c>
      <c r="F11" s="1">
        <v>2869.6</v>
      </c>
      <c r="G11" s="1">
        <v>2882.5</v>
      </c>
      <c r="H11" s="1">
        <f>1171.7+2204.1</f>
        <v>3375.8</v>
      </c>
      <c r="I11" s="1">
        <v>1839.5</v>
      </c>
      <c r="J11" s="1">
        <f>SUM(F11:I11)</f>
        <v>10967.400000000001</v>
      </c>
      <c r="K11" s="5" t="e">
        <f>K13+K22+K28+K45+K57+K63+K71+K74+#REF!+K77+K80+K104</f>
        <v>#REF!</v>
      </c>
      <c r="L11" s="5" t="e">
        <f>L13+L22+L28+L45+L57+L63+L71+L74+#REF!+L77+L80+L104</f>
        <v>#REF!</v>
      </c>
      <c r="M11" s="4">
        <f>M13+M22+M28+M45+M57+M63+M71+M74++M77+M80+M104</f>
        <v>36.440000000000005</v>
      </c>
      <c r="Q11" s="6"/>
    </row>
    <row r="12" spans="1:17" ht="29.25" customHeight="1" thickBot="1" x14ac:dyDescent="0.35">
      <c r="A12" s="50"/>
      <c r="B12" s="50"/>
      <c r="C12" s="50"/>
      <c r="D12" s="50"/>
      <c r="E12" s="7" t="s">
        <v>16</v>
      </c>
      <c r="K12" s="8"/>
      <c r="L12" s="8"/>
      <c r="M12" s="7" t="s">
        <v>16</v>
      </c>
    </row>
    <row r="13" spans="1:17" ht="12.75" customHeight="1" thickBot="1" x14ac:dyDescent="0.35">
      <c r="A13" s="50" t="s">
        <v>17</v>
      </c>
      <c r="B13" s="50"/>
      <c r="C13" s="50"/>
      <c r="D13" s="50"/>
      <c r="E13" s="9">
        <v>2.0699999999999998</v>
      </c>
      <c r="F13" s="1">
        <v>2869.6</v>
      </c>
      <c r="G13" s="1">
        <v>2882.5</v>
      </c>
      <c r="H13" s="1">
        <f>1171.7+2204.1</f>
        <v>3375.8</v>
      </c>
      <c r="I13" s="1">
        <v>1839.5</v>
      </c>
      <c r="J13" s="1">
        <f>SUM(F13:I13)</f>
        <v>10967.400000000001</v>
      </c>
      <c r="K13" s="8">
        <f>E13*J13</f>
        <v>22702.518</v>
      </c>
      <c r="L13" s="8">
        <f>K13*12</f>
        <v>272430.21600000001</v>
      </c>
      <c r="M13" s="9">
        <f>SUM(M15:M21)</f>
        <v>3.17</v>
      </c>
    </row>
    <row r="14" spans="1:17" ht="29.25" customHeight="1" thickBot="1" x14ac:dyDescent="0.35">
      <c r="A14" s="50"/>
      <c r="B14" s="50"/>
      <c r="C14" s="50"/>
      <c r="D14" s="50"/>
      <c r="E14" s="10" t="s">
        <v>16</v>
      </c>
      <c r="K14" s="8"/>
      <c r="L14" s="8"/>
      <c r="M14" s="10" t="s">
        <v>16</v>
      </c>
    </row>
    <row r="15" spans="1:17" ht="15.75" customHeight="1" thickBot="1" x14ac:dyDescent="0.35">
      <c r="A15" s="11" t="s">
        <v>18</v>
      </c>
      <c r="B15" s="51" t="s">
        <v>19</v>
      </c>
      <c r="C15" s="51"/>
      <c r="D15" s="12"/>
      <c r="E15" s="13">
        <v>1.9</v>
      </c>
      <c r="K15" s="8"/>
      <c r="L15" s="8"/>
      <c r="M15" s="13">
        <v>3.14</v>
      </c>
    </row>
    <row r="16" spans="1:17" ht="28.5" customHeight="1" thickBot="1" x14ac:dyDescent="0.35">
      <c r="A16" s="14">
        <v>1</v>
      </c>
      <c r="B16" s="46" t="s">
        <v>20</v>
      </c>
      <c r="C16" s="46"/>
      <c r="D16" s="15"/>
      <c r="E16" s="16"/>
      <c r="K16" s="8"/>
      <c r="L16" s="8"/>
      <c r="M16" s="16"/>
    </row>
    <row r="17" spans="1:13" ht="28.5" customHeight="1" thickBot="1" x14ac:dyDescent="0.35">
      <c r="A17" s="17" t="s">
        <v>21</v>
      </c>
      <c r="B17" s="47" t="s">
        <v>22</v>
      </c>
      <c r="C17" s="47"/>
      <c r="D17" s="18" t="s">
        <v>23</v>
      </c>
      <c r="E17" s="16"/>
      <c r="K17" s="8"/>
      <c r="L17" s="8"/>
      <c r="M17" s="16"/>
    </row>
    <row r="18" spans="1:13" ht="28.5" customHeight="1" thickBot="1" x14ac:dyDescent="0.35">
      <c r="A18" s="17" t="s">
        <v>24</v>
      </c>
      <c r="B18" s="47" t="s">
        <v>25</v>
      </c>
      <c r="C18" s="47"/>
      <c r="D18" s="18" t="s">
        <v>26</v>
      </c>
      <c r="E18" s="16"/>
      <c r="K18" s="8"/>
      <c r="L18" s="8"/>
      <c r="M18" s="16"/>
    </row>
    <row r="19" spans="1:13" ht="13.5" customHeight="1" thickBot="1" x14ac:dyDescent="0.35">
      <c r="A19" s="14">
        <v>2</v>
      </c>
      <c r="B19" s="46" t="s">
        <v>27</v>
      </c>
      <c r="C19" s="46"/>
      <c r="D19" s="18" t="s">
        <v>26</v>
      </c>
      <c r="E19" s="16"/>
      <c r="K19" s="8"/>
      <c r="L19" s="8"/>
      <c r="M19" s="16"/>
    </row>
    <row r="20" spans="1:13" ht="13.5" customHeight="1" thickBot="1" x14ac:dyDescent="0.35">
      <c r="A20" s="48" t="s">
        <v>28</v>
      </c>
      <c r="B20" s="49" t="s">
        <v>29</v>
      </c>
      <c r="C20" s="49"/>
      <c r="D20" s="19" t="s">
        <v>30</v>
      </c>
      <c r="E20" s="52">
        <v>0.17</v>
      </c>
      <c r="K20" s="8"/>
      <c r="L20" s="8"/>
      <c r="M20" s="52">
        <v>0.03</v>
      </c>
    </row>
    <row r="21" spans="1:13" ht="13.5" customHeight="1" thickBot="1" x14ac:dyDescent="0.35">
      <c r="A21" s="48"/>
      <c r="B21" s="49" t="s">
        <v>31</v>
      </c>
      <c r="C21" s="49"/>
      <c r="D21" s="19" t="s">
        <v>32</v>
      </c>
      <c r="E21" s="52"/>
      <c r="K21" s="8"/>
      <c r="L21" s="8"/>
      <c r="M21" s="52"/>
    </row>
    <row r="22" spans="1:13" ht="12.75" customHeight="1" thickBot="1" x14ac:dyDescent="0.35">
      <c r="A22" s="50" t="s">
        <v>33</v>
      </c>
      <c r="B22" s="50"/>
      <c r="C22" s="50"/>
      <c r="D22" s="50"/>
      <c r="E22" s="22">
        <v>1.73</v>
      </c>
      <c r="F22" s="1">
        <v>2869.6</v>
      </c>
      <c r="G22" s="1">
        <v>2882.5</v>
      </c>
      <c r="H22" s="1">
        <f>1171.7+2204.1</f>
        <v>3375.8</v>
      </c>
      <c r="I22" s="1">
        <v>1839.5</v>
      </c>
      <c r="J22" s="1">
        <f>SUM(F22:I22)</f>
        <v>10967.400000000001</v>
      </c>
      <c r="K22" s="8">
        <f>E22*J22</f>
        <v>18973.602000000003</v>
      </c>
      <c r="L22" s="8">
        <f>K22*12</f>
        <v>227683.22400000005</v>
      </c>
      <c r="M22" s="32">
        <v>2.75</v>
      </c>
    </row>
    <row r="23" spans="1:13" ht="51" thickBot="1" x14ac:dyDescent="0.35">
      <c r="A23" s="50"/>
      <c r="B23" s="50"/>
      <c r="C23" s="50"/>
      <c r="D23" s="50"/>
      <c r="E23" s="10" t="s">
        <v>16</v>
      </c>
      <c r="K23" s="8"/>
      <c r="L23" s="8"/>
      <c r="M23" s="10" t="s">
        <v>16</v>
      </c>
    </row>
    <row r="24" spans="1:13" ht="28.5" customHeight="1" thickBot="1" x14ac:dyDescent="0.35">
      <c r="A24" s="14">
        <v>1</v>
      </c>
      <c r="B24" s="46" t="s">
        <v>34</v>
      </c>
      <c r="C24" s="46"/>
      <c r="D24" s="18"/>
      <c r="E24" s="23"/>
      <c r="K24" s="8"/>
      <c r="L24" s="8"/>
      <c r="M24" s="23"/>
    </row>
    <row r="25" spans="1:13" ht="15.75" customHeight="1" thickBot="1" x14ac:dyDescent="0.35">
      <c r="A25" s="14">
        <v>2</v>
      </c>
      <c r="B25" s="46" t="s">
        <v>39</v>
      </c>
      <c r="C25" s="46"/>
      <c r="D25" s="24" t="s">
        <v>26</v>
      </c>
      <c r="E25" s="23"/>
      <c r="K25" s="8"/>
      <c r="L25" s="8"/>
      <c r="M25" s="23"/>
    </row>
    <row r="26" spans="1:13" ht="28.5" customHeight="1" thickBot="1" x14ac:dyDescent="0.35">
      <c r="A26" s="14">
        <v>3</v>
      </c>
      <c r="B26" s="46" t="s">
        <v>43</v>
      </c>
      <c r="C26" s="46"/>
      <c r="D26" s="26" t="s">
        <v>42</v>
      </c>
      <c r="E26" s="23"/>
      <c r="K26" s="8"/>
      <c r="L26" s="8"/>
      <c r="M26" s="23"/>
    </row>
    <row r="27" spans="1:13" ht="17.25" customHeight="1" thickBot="1" x14ac:dyDescent="0.35">
      <c r="A27" s="14">
        <v>4</v>
      </c>
      <c r="B27" s="46" t="s">
        <v>157</v>
      </c>
      <c r="C27" s="46"/>
      <c r="D27" s="18" t="s">
        <v>42</v>
      </c>
      <c r="E27" s="23"/>
      <c r="K27" s="8"/>
      <c r="L27" s="8"/>
      <c r="M27" s="23"/>
    </row>
    <row r="28" spans="1:13" ht="12.75" customHeight="1" thickBot="1" x14ac:dyDescent="0.35">
      <c r="A28" s="50" t="s">
        <v>45</v>
      </c>
      <c r="B28" s="50"/>
      <c r="C28" s="50"/>
      <c r="D28" s="50"/>
      <c r="E28" s="9">
        <v>1.81</v>
      </c>
      <c r="F28" s="1">
        <v>2869.6</v>
      </c>
      <c r="G28" s="1">
        <v>2882.5</v>
      </c>
      <c r="H28" s="1">
        <f>1171.7+2204.1</f>
        <v>3375.8</v>
      </c>
      <c r="I28" s="1">
        <v>1839.5</v>
      </c>
      <c r="J28" s="1">
        <f>SUM(F28:I28)</f>
        <v>10967.400000000001</v>
      </c>
      <c r="K28" s="8">
        <f>E28*J28</f>
        <v>19850.994000000002</v>
      </c>
      <c r="L28" s="8">
        <f>K28*12</f>
        <v>238211.92800000001</v>
      </c>
      <c r="M28" s="9">
        <v>2.85</v>
      </c>
    </row>
    <row r="29" spans="1:13" ht="28.5" customHeight="1" thickBot="1" x14ac:dyDescent="0.35">
      <c r="A29" s="50"/>
      <c r="B29" s="50"/>
      <c r="C29" s="50"/>
      <c r="D29" s="50"/>
      <c r="E29" s="10" t="s">
        <v>16</v>
      </c>
      <c r="K29" s="8"/>
      <c r="L29" s="8"/>
      <c r="M29" s="10" t="s">
        <v>16</v>
      </c>
    </row>
    <row r="30" spans="1:13" ht="27.75" customHeight="1" thickBot="1" x14ac:dyDescent="0.35">
      <c r="A30" s="27" t="s">
        <v>46</v>
      </c>
      <c r="B30" s="51" t="s">
        <v>47</v>
      </c>
      <c r="C30" s="51"/>
      <c r="D30" s="51"/>
      <c r="E30" s="28"/>
      <c r="K30" s="8"/>
      <c r="L30" s="8"/>
      <c r="M30" s="28"/>
    </row>
    <row r="31" spans="1:13" ht="28.5" customHeight="1" thickBot="1" x14ac:dyDescent="0.35">
      <c r="A31" s="14">
        <v>1</v>
      </c>
      <c r="B31" s="46" t="s">
        <v>48</v>
      </c>
      <c r="C31" s="46"/>
      <c r="D31" s="18" t="s">
        <v>23</v>
      </c>
      <c r="E31" s="23"/>
      <c r="K31" s="8"/>
      <c r="L31" s="8"/>
      <c r="M31" s="23"/>
    </row>
    <row r="32" spans="1:13" ht="14.25" customHeight="1" thickBot="1" x14ac:dyDescent="0.35">
      <c r="A32" s="14">
        <v>2</v>
      </c>
      <c r="B32" s="46" t="s">
        <v>49</v>
      </c>
      <c r="C32" s="46"/>
      <c r="D32" s="18" t="s">
        <v>50</v>
      </c>
      <c r="E32" s="23"/>
      <c r="K32" s="8"/>
      <c r="L32" s="8"/>
      <c r="M32" s="23"/>
    </row>
    <row r="33" spans="1:13" ht="26.25" customHeight="1" thickBot="1" x14ac:dyDescent="0.35">
      <c r="A33" s="14">
        <v>3</v>
      </c>
      <c r="B33" s="46" t="s">
        <v>51</v>
      </c>
      <c r="C33" s="46"/>
      <c r="D33" s="18" t="s">
        <v>52</v>
      </c>
      <c r="E33" s="23"/>
      <c r="K33" s="8"/>
      <c r="L33" s="8"/>
      <c r="M33" s="23"/>
    </row>
    <row r="34" spans="1:13" ht="15.75" customHeight="1" thickBot="1" x14ac:dyDescent="0.35">
      <c r="A34" s="14">
        <v>4</v>
      </c>
      <c r="B34" s="46" t="s">
        <v>53</v>
      </c>
      <c r="C34" s="46"/>
      <c r="D34" s="18" t="s">
        <v>23</v>
      </c>
      <c r="E34" s="23"/>
      <c r="K34" s="8"/>
      <c r="L34" s="8"/>
      <c r="M34" s="23"/>
    </row>
    <row r="35" spans="1:13" ht="15.75" customHeight="1" thickBot="1" x14ac:dyDescent="0.35">
      <c r="A35" s="14">
        <v>5</v>
      </c>
      <c r="B35" s="46" t="s">
        <v>54</v>
      </c>
      <c r="C35" s="46"/>
      <c r="D35" s="18" t="s">
        <v>23</v>
      </c>
      <c r="E35" s="23"/>
      <c r="K35" s="8"/>
      <c r="L35" s="8"/>
      <c r="M35" s="23"/>
    </row>
    <row r="36" spans="1:13" ht="29.25" customHeight="1" thickBot="1" x14ac:dyDescent="0.35">
      <c r="A36" s="14">
        <v>6</v>
      </c>
      <c r="B36" s="46" t="s">
        <v>55</v>
      </c>
      <c r="C36" s="46"/>
      <c r="D36" s="18" t="s">
        <v>32</v>
      </c>
      <c r="E36" s="23"/>
      <c r="K36" s="8"/>
      <c r="L36" s="8"/>
      <c r="M36" s="23"/>
    </row>
    <row r="37" spans="1:13" ht="15.75" customHeight="1" thickBot="1" x14ac:dyDescent="0.35">
      <c r="A37" s="14">
        <v>7</v>
      </c>
      <c r="B37" s="46" t="s">
        <v>56</v>
      </c>
      <c r="C37" s="46"/>
      <c r="D37" s="18" t="s">
        <v>32</v>
      </c>
      <c r="E37" s="23"/>
      <c r="K37" s="8"/>
      <c r="L37" s="8"/>
      <c r="M37" s="23"/>
    </row>
    <row r="38" spans="1:13" ht="15" customHeight="1" thickBot="1" x14ac:dyDescent="0.35">
      <c r="A38" s="14">
        <v>8</v>
      </c>
      <c r="B38" s="46" t="s">
        <v>57</v>
      </c>
      <c r="C38" s="46"/>
      <c r="D38" s="18" t="s">
        <v>50</v>
      </c>
      <c r="E38" s="23"/>
      <c r="K38" s="8"/>
      <c r="L38" s="8"/>
      <c r="M38" s="23"/>
    </row>
    <row r="39" spans="1:13" ht="28.5" customHeight="1" thickBot="1" x14ac:dyDescent="0.35">
      <c r="A39" s="14">
        <v>9</v>
      </c>
      <c r="B39" s="46" t="s">
        <v>58</v>
      </c>
      <c r="C39" s="46"/>
      <c r="D39" s="18" t="s">
        <v>59</v>
      </c>
      <c r="E39" s="23"/>
      <c r="K39" s="8"/>
      <c r="L39" s="8"/>
      <c r="M39" s="23"/>
    </row>
    <row r="40" spans="1:13" ht="17.25" customHeight="1" thickBot="1" x14ac:dyDescent="0.35">
      <c r="A40" s="14">
        <v>10</v>
      </c>
      <c r="B40" s="46" t="s">
        <v>60</v>
      </c>
      <c r="C40" s="46"/>
      <c r="D40" s="54" t="s">
        <v>61</v>
      </c>
      <c r="E40" s="23"/>
      <c r="K40" s="8"/>
      <c r="L40" s="8"/>
      <c r="M40" s="23"/>
    </row>
    <row r="41" spans="1:13" ht="17.25" customHeight="1" thickBot="1" x14ac:dyDescent="0.35">
      <c r="A41" s="17" t="s">
        <v>62</v>
      </c>
      <c r="B41" s="47" t="s">
        <v>63</v>
      </c>
      <c r="C41" s="47"/>
      <c r="D41" s="54"/>
      <c r="E41" s="23"/>
      <c r="K41" s="8"/>
      <c r="L41" s="8"/>
      <c r="M41" s="23"/>
    </row>
    <row r="42" spans="1:13" ht="17.25" customHeight="1" thickBot="1" x14ac:dyDescent="0.35">
      <c r="A42" s="17" t="s">
        <v>64</v>
      </c>
      <c r="B42" s="47" t="s">
        <v>65</v>
      </c>
      <c r="C42" s="47"/>
      <c r="D42" s="54"/>
      <c r="E42" s="23"/>
      <c r="K42" s="8"/>
      <c r="L42" s="8"/>
      <c r="M42" s="23"/>
    </row>
    <row r="43" spans="1:13" ht="30" customHeight="1" thickBot="1" x14ac:dyDescent="0.35">
      <c r="A43" s="14">
        <v>11</v>
      </c>
      <c r="B43" s="46" t="s">
        <v>66</v>
      </c>
      <c r="C43" s="46"/>
      <c r="D43" s="18" t="s">
        <v>67</v>
      </c>
      <c r="E43" s="23"/>
      <c r="K43" s="8"/>
      <c r="L43" s="8"/>
      <c r="M43" s="23"/>
    </row>
    <row r="44" spans="1:13" ht="42" customHeight="1" thickBot="1" x14ac:dyDescent="0.35">
      <c r="A44" s="27" t="s">
        <v>68</v>
      </c>
      <c r="B44" s="51" t="s">
        <v>69</v>
      </c>
      <c r="C44" s="51"/>
      <c r="D44" s="18" t="s">
        <v>32</v>
      </c>
      <c r="E44" s="23"/>
      <c r="K44" s="8"/>
      <c r="L44" s="8"/>
      <c r="M44" s="23"/>
    </row>
    <row r="45" spans="1:13" ht="12.75" customHeight="1" thickBot="1" x14ac:dyDescent="0.35">
      <c r="A45" s="50" t="s">
        <v>70</v>
      </c>
      <c r="B45" s="50"/>
      <c r="C45" s="50"/>
      <c r="D45" s="50"/>
      <c r="E45" s="9">
        <v>0.6</v>
      </c>
      <c r="F45" s="1">
        <v>2869.6</v>
      </c>
      <c r="G45" s="1">
        <v>2882.5</v>
      </c>
      <c r="H45" s="1">
        <f>1171.7+2204.1</f>
        <v>3375.8</v>
      </c>
      <c r="I45" s="1">
        <v>1839.5</v>
      </c>
      <c r="J45" s="1">
        <f>SUM(F45:I45)</f>
        <v>10967.400000000001</v>
      </c>
      <c r="K45" s="8">
        <f>E45*J45</f>
        <v>6580.4400000000005</v>
      </c>
      <c r="L45" s="8">
        <f>K45*12</f>
        <v>78965.279999999999</v>
      </c>
      <c r="M45" s="9">
        <v>0.85</v>
      </c>
    </row>
    <row r="46" spans="1:13" ht="28.5" customHeight="1" thickBot="1" x14ac:dyDescent="0.35">
      <c r="A46" s="50"/>
      <c r="B46" s="50"/>
      <c r="C46" s="50"/>
      <c r="D46" s="50"/>
      <c r="E46" s="10" t="s">
        <v>16</v>
      </c>
      <c r="K46" s="8"/>
      <c r="L46" s="8"/>
      <c r="M46" s="10" t="s">
        <v>16</v>
      </c>
    </row>
    <row r="47" spans="1:13" ht="29.25" customHeight="1" thickBot="1" x14ac:dyDescent="0.35">
      <c r="A47" s="55">
        <v>1</v>
      </c>
      <c r="B47" s="46" t="s">
        <v>71</v>
      </c>
      <c r="C47" s="46"/>
      <c r="D47" s="54" t="s">
        <v>50</v>
      </c>
      <c r="E47" s="53"/>
      <c r="K47" s="8"/>
      <c r="L47" s="8"/>
      <c r="M47" s="53"/>
    </row>
    <row r="48" spans="1:13" ht="17.25" customHeight="1" thickBot="1" x14ac:dyDescent="0.35">
      <c r="A48" s="55"/>
      <c r="B48" s="47" t="s">
        <v>72</v>
      </c>
      <c r="C48" s="47"/>
      <c r="D48" s="54"/>
      <c r="E48" s="53"/>
      <c r="K48" s="8"/>
      <c r="L48" s="8"/>
      <c r="M48" s="53"/>
    </row>
    <row r="49" spans="1:13" ht="28.5" customHeight="1" thickBot="1" x14ac:dyDescent="0.35">
      <c r="A49" s="55"/>
      <c r="B49" s="47" t="s">
        <v>73</v>
      </c>
      <c r="C49" s="47"/>
      <c r="D49" s="18" t="s">
        <v>74</v>
      </c>
      <c r="E49" s="53"/>
      <c r="K49" s="8"/>
      <c r="L49" s="8"/>
      <c r="M49" s="53"/>
    </row>
    <row r="50" spans="1:13" ht="28.5" customHeight="1" thickBot="1" x14ac:dyDescent="0.35">
      <c r="A50" s="55"/>
      <c r="B50" s="47" t="s">
        <v>75</v>
      </c>
      <c r="C50" s="47"/>
      <c r="D50" s="54" t="s">
        <v>76</v>
      </c>
      <c r="E50" s="53"/>
      <c r="K50" s="8"/>
      <c r="L50" s="8"/>
      <c r="M50" s="53"/>
    </row>
    <row r="51" spans="1:13" ht="15" thickBot="1" x14ac:dyDescent="0.35">
      <c r="A51" s="55"/>
      <c r="B51" s="47"/>
      <c r="C51" s="47"/>
      <c r="D51" s="54"/>
      <c r="E51" s="53"/>
      <c r="K51" s="8"/>
      <c r="L51" s="8"/>
      <c r="M51" s="53"/>
    </row>
    <row r="52" spans="1:13" ht="26.25" customHeight="1" thickBot="1" x14ac:dyDescent="0.35">
      <c r="A52" s="55"/>
      <c r="B52" s="47" t="s">
        <v>77</v>
      </c>
      <c r="C52" s="47"/>
      <c r="D52" s="18" t="s">
        <v>78</v>
      </c>
      <c r="E52" s="53"/>
      <c r="K52" s="8"/>
      <c r="L52" s="8"/>
      <c r="M52" s="53"/>
    </row>
    <row r="53" spans="1:13" ht="16.5" customHeight="1" thickBot="1" x14ac:dyDescent="0.35">
      <c r="A53" s="14">
        <v>2</v>
      </c>
      <c r="B53" s="46" t="s">
        <v>79</v>
      </c>
      <c r="C53" s="46"/>
      <c r="D53" s="18" t="s">
        <v>50</v>
      </c>
      <c r="E53" s="23"/>
      <c r="K53" s="8"/>
      <c r="L53" s="8"/>
      <c r="M53" s="23"/>
    </row>
    <row r="54" spans="1:13" ht="28.5" customHeight="1" thickBot="1" x14ac:dyDescent="0.35">
      <c r="A54" s="14">
        <v>3</v>
      </c>
      <c r="B54" s="46" t="s">
        <v>80</v>
      </c>
      <c r="C54" s="46"/>
      <c r="D54" s="18" t="s">
        <v>30</v>
      </c>
      <c r="E54" s="23"/>
      <c r="K54" s="8"/>
      <c r="L54" s="8"/>
      <c r="M54" s="23"/>
    </row>
    <row r="55" spans="1:13" ht="28.5" customHeight="1" thickBot="1" x14ac:dyDescent="0.35">
      <c r="A55" s="14">
        <v>4</v>
      </c>
      <c r="B55" s="46" t="s">
        <v>81</v>
      </c>
      <c r="C55" s="46"/>
      <c r="D55" s="18" t="s">
        <v>82</v>
      </c>
      <c r="E55" s="23"/>
      <c r="K55" s="8"/>
      <c r="L55" s="8"/>
      <c r="M55" s="23"/>
    </row>
    <row r="56" spans="1:13" ht="29.25" customHeight="1" thickBot="1" x14ac:dyDescent="0.35">
      <c r="A56" s="14">
        <v>5</v>
      </c>
      <c r="B56" s="46" t="s">
        <v>83</v>
      </c>
      <c r="C56" s="46"/>
      <c r="D56" s="18" t="s">
        <v>82</v>
      </c>
      <c r="E56" s="23"/>
      <c r="K56" s="8"/>
      <c r="L56" s="8"/>
      <c r="M56" s="23"/>
    </row>
    <row r="57" spans="1:13" ht="12.75" customHeight="1" thickBot="1" x14ac:dyDescent="0.35">
      <c r="A57" s="50" t="s">
        <v>84</v>
      </c>
      <c r="B57" s="50"/>
      <c r="C57" s="50"/>
      <c r="D57" s="50"/>
      <c r="E57" s="30">
        <v>1.38</v>
      </c>
      <c r="F57" s="1">
        <v>2869.6</v>
      </c>
      <c r="G57" s="1">
        <v>2882.5</v>
      </c>
      <c r="H57" s="1">
        <f>1171.7+2204.1</f>
        <v>3375.8</v>
      </c>
      <c r="I57" s="1">
        <v>1839.5</v>
      </c>
      <c r="J57" s="1">
        <f>SUM(F57:I57)</f>
        <v>10967.400000000001</v>
      </c>
      <c r="K57" s="8">
        <f>E57*J57</f>
        <v>15135.012000000001</v>
      </c>
      <c r="L57" s="8">
        <f>K57*12</f>
        <v>181620.144</v>
      </c>
      <c r="M57" s="9">
        <v>2.08</v>
      </c>
    </row>
    <row r="58" spans="1:13" ht="27.75" customHeight="1" thickBot="1" x14ac:dyDescent="0.35">
      <c r="A58" s="50"/>
      <c r="B58" s="50"/>
      <c r="C58" s="50"/>
      <c r="D58" s="50"/>
      <c r="E58" s="10" t="s">
        <v>16</v>
      </c>
      <c r="K58" s="8"/>
      <c r="L58" s="8"/>
      <c r="M58" s="10" t="s">
        <v>16</v>
      </c>
    </row>
    <row r="59" spans="1:13" ht="30" customHeight="1" thickBot="1" x14ac:dyDescent="0.35">
      <c r="A59" s="14">
        <v>1</v>
      </c>
      <c r="B59" s="46" t="s">
        <v>85</v>
      </c>
      <c r="C59" s="46"/>
      <c r="D59" s="18" t="s">
        <v>50</v>
      </c>
      <c r="E59" s="13"/>
      <c r="K59" s="8"/>
      <c r="L59" s="8"/>
      <c r="M59" s="13"/>
    </row>
    <row r="60" spans="1:13" ht="30" customHeight="1" thickBot="1" x14ac:dyDescent="0.35">
      <c r="A60" s="14">
        <v>2</v>
      </c>
      <c r="B60" s="46" t="s">
        <v>86</v>
      </c>
      <c r="C60" s="46"/>
      <c r="D60" s="18" t="s">
        <v>32</v>
      </c>
      <c r="E60" s="13"/>
      <c r="K60" s="8"/>
      <c r="L60" s="8"/>
      <c r="M60" s="13"/>
    </row>
    <row r="61" spans="1:13" ht="68.25" customHeight="1" thickBot="1" x14ac:dyDescent="0.35">
      <c r="A61" s="14">
        <v>3</v>
      </c>
      <c r="B61" s="46" t="s">
        <v>87</v>
      </c>
      <c r="C61" s="46"/>
      <c r="D61" s="18" t="s">
        <v>50</v>
      </c>
      <c r="E61" s="13"/>
      <c r="K61" s="8"/>
      <c r="L61" s="8"/>
      <c r="M61" s="13"/>
    </row>
    <row r="62" spans="1:13" ht="27.75" customHeight="1" thickBot="1" x14ac:dyDescent="0.35">
      <c r="A62" s="14">
        <v>4</v>
      </c>
      <c r="B62" s="46" t="s">
        <v>88</v>
      </c>
      <c r="C62" s="46"/>
      <c r="D62" s="18" t="s">
        <v>32</v>
      </c>
      <c r="E62" s="13"/>
      <c r="K62" s="8"/>
      <c r="L62" s="8"/>
      <c r="M62" s="13"/>
    </row>
    <row r="63" spans="1:13" ht="12.75" customHeight="1" thickBot="1" x14ac:dyDescent="0.35">
      <c r="A63" s="50" t="s">
        <v>89</v>
      </c>
      <c r="B63" s="50"/>
      <c r="C63" s="50"/>
      <c r="D63" s="50"/>
      <c r="E63" s="9">
        <f>1.49-0.25</f>
        <v>1.24</v>
      </c>
      <c r="F63" s="1">
        <v>2869.6</v>
      </c>
      <c r="G63" s="1">
        <v>2882.5</v>
      </c>
      <c r="H63" s="1">
        <f>1171.7+2204.1</f>
        <v>3375.8</v>
      </c>
      <c r="I63" s="1">
        <v>1839.5</v>
      </c>
      <c r="J63" s="1">
        <f>SUM(F63:I63)</f>
        <v>10967.400000000001</v>
      </c>
      <c r="K63" s="8">
        <f>E63*J63</f>
        <v>13599.576000000001</v>
      </c>
      <c r="L63" s="8">
        <f>K63*12</f>
        <v>163194.91200000001</v>
      </c>
      <c r="M63" s="9">
        <f>SUM(M65:M70)</f>
        <v>2.1399999999999997</v>
      </c>
    </row>
    <row r="64" spans="1:13" ht="28.5" customHeight="1" thickBot="1" x14ac:dyDescent="0.35">
      <c r="A64" s="50"/>
      <c r="B64" s="50"/>
      <c r="C64" s="50"/>
      <c r="D64" s="50"/>
      <c r="E64" s="10" t="s">
        <v>16</v>
      </c>
      <c r="K64" s="8"/>
      <c r="L64" s="8"/>
      <c r="M64" s="10" t="s">
        <v>16</v>
      </c>
    </row>
    <row r="65" spans="1:13" ht="28.5" customHeight="1" thickBot="1" x14ac:dyDescent="0.35">
      <c r="A65" s="14">
        <v>1</v>
      </c>
      <c r="B65" s="46" t="s">
        <v>90</v>
      </c>
      <c r="C65" s="46"/>
      <c r="D65" s="18" t="s">
        <v>42</v>
      </c>
      <c r="E65" s="13">
        <v>0.75</v>
      </c>
      <c r="K65" s="8"/>
      <c r="L65" s="8"/>
      <c r="M65" s="13">
        <v>1</v>
      </c>
    </row>
    <row r="66" spans="1:13" ht="15.75" customHeight="1" thickBot="1" x14ac:dyDescent="0.35">
      <c r="A66" s="14">
        <v>2</v>
      </c>
      <c r="B66" s="46" t="s">
        <v>91</v>
      </c>
      <c r="C66" s="46"/>
      <c r="D66" s="18" t="s">
        <v>42</v>
      </c>
      <c r="E66" s="13">
        <v>0.39</v>
      </c>
      <c r="K66" s="8"/>
      <c r="L66" s="8"/>
      <c r="M66" s="13">
        <v>0.59</v>
      </c>
    </row>
    <row r="67" spans="1:13" ht="15.75" customHeight="1" thickBot="1" x14ac:dyDescent="0.35">
      <c r="A67" s="14">
        <v>3</v>
      </c>
      <c r="B67" s="46" t="s">
        <v>92</v>
      </c>
      <c r="C67" s="46"/>
      <c r="D67" s="18" t="s">
        <v>42</v>
      </c>
      <c r="E67" s="13">
        <v>0.1</v>
      </c>
      <c r="K67" s="8"/>
      <c r="L67" s="8"/>
      <c r="M67" s="13">
        <v>0.19</v>
      </c>
    </row>
    <row r="68" spans="1:13" ht="15.75" customHeight="1" thickBot="1" x14ac:dyDescent="0.35">
      <c r="A68" s="14">
        <v>4</v>
      </c>
      <c r="B68" s="46" t="s">
        <v>93</v>
      </c>
      <c r="C68" s="46"/>
      <c r="D68" s="18" t="s">
        <v>42</v>
      </c>
      <c r="E68" s="13">
        <v>0</v>
      </c>
      <c r="K68" s="8"/>
      <c r="L68" s="8"/>
      <c r="M68" s="13">
        <v>0</v>
      </c>
    </row>
    <row r="69" spans="1:13" ht="27.75" customHeight="1" thickBot="1" x14ac:dyDescent="0.35">
      <c r="A69" s="14">
        <v>5</v>
      </c>
      <c r="B69" s="46" t="s">
        <v>94</v>
      </c>
      <c r="C69" s="46"/>
      <c r="D69" s="18" t="s">
        <v>42</v>
      </c>
      <c r="E69" s="13">
        <v>0</v>
      </c>
      <c r="K69" s="8"/>
      <c r="L69" s="8"/>
      <c r="M69" s="13">
        <v>0.25</v>
      </c>
    </row>
    <row r="70" spans="1:13" ht="27.75" customHeight="1" thickBot="1" x14ac:dyDescent="0.35">
      <c r="A70" s="14">
        <v>6</v>
      </c>
      <c r="B70" s="46" t="s">
        <v>95</v>
      </c>
      <c r="C70" s="46"/>
      <c r="D70" s="18" t="s">
        <v>42</v>
      </c>
      <c r="E70" s="13">
        <v>0.08</v>
      </c>
      <c r="K70" s="8"/>
      <c r="L70" s="8"/>
      <c r="M70" s="20">
        <v>0.11</v>
      </c>
    </row>
    <row r="71" spans="1:13" ht="12.75" customHeight="1" thickBot="1" x14ac:dyDescent="0.35">
      <c r="A71" s="50" t="s">
        <v>96</v>
      </c>
      <c r="B71" s="50"/>
      <c r="C71" s="50"/>
      <c r="D71" s="50"/>
      <c r="E71" s="30">
        <v>1.76</v>
      </c>
      <c r="F71" s="1">
        <v>2869.6</v>
      </c>
      <c r="G71" s="1">
        <v>2882.5</v>
      </c>
      <c r="H71" s="1">
        <f>1171.7+2204.1</f>
        <v>3375.8</v>
      </c>
      <c r="I71" s="1">
        <v>1839.5</v>
      </c>
      <c r="J71" s="1">
        <f>SUM(F71:I71)</f>
        <v>10967.400000000001</v>
      </c>
      <c r="K71" s="8">
        <f>E71*J71</f>
        <v>19302.624000000003</v>
      </c>
      <c r="L71" s="8">
        <f>K71*12</f>
        <v>231631.48800000004</v>
      </c>
      <c r="M71" s="9">
        <v>2.73</v>
      </c>
    </row>
    <row r="72" spans="1:13" ht="28.5" customHeight="1" thickBot="1" x14ac:dyDescent="0.35">
      <c r="A72" s="50"/>
      <c r="B72" s="50"/>
      <c r="C72" s="50"/>
      <c r="D72" s="50"/>
      <c r="E72" s="10" t="s">
        <v>16</v>
      </c>
      <c r="K72" s="8"/>
      <c r="L72" s="8"/>
      <c r="M72" s="10" t="s">
        <v>16</v>
      </c>
    </row>
    <row r="73" spans="1:13" ht="17.25" customHeight="1" thickBot="1" x14ac:dyDescent="0.35">
      <c r="A73" s="14">
        <v>1</v>
      </c>
      <c r="B73" s="46" t="s">
        <v>97</v>
      </c>
      <c r="C73" s="46"/>
      <c r="D73" s="18" t="s">
        <v>59</v>
      </c>
      <c r="E73" s="23"/>
      <c r="K73" s="8"/>
      <c r="L73" s="8"/>
      <c r="M73" s="23"/>
    </row>
    <row r="74" spans="1:13" ht="12.75" customHeight="1" thickBot="1" x14ac:dyDescent="0.35">
      <c r="A74" s="50" t="s">
        <v>98</v>
      </c>
      <c r="B74" s="50"/>
      <c r="C74" s="50"/>
      <c r="D74" s="50"/>
      <c r="E74" s="33">
        <v>4.43</v>
      </c>
      <c r="F74" s="1">
        <v>2869.6</v>
      </c>
      <c r="G74" s="1">
        <v>2882.5</v>
      </c>
      <c r="I74" s="1">
        <v>1839.5</v>
      </c>
      <c r="J74" s="1">
        <f>SUM(F74:I74)</f>
        <v>7591.6</v>
      </c>
      <c r="K74" s="8">
        <f>E74*J74</f>
        <v>33630.788</v>
      </c>
      <c r="L74" s="8">
        <f>K74*12</f>
        <v>403569.45600000001</v>
      </c>
      <c r="M74" s="32">
        <v>7.23</v>
      </c>
    </row>
    <row r="75" spans="1:13" ht="27" customHeight="1" thickBot="1" x14ac:dyDescent="0.35">
      <c r="A75" s="50"/>
      <c r="B75" s="50"/>
      <c r="C75" s="50"/>
      <c r="D75" s="50"/>
      <c r="E75" s="10" t="s">
        <v>16</v>
      </c>
      <c r="K75" s="8"/>
      <c r="L75" s="8"/>
      <c r="M75" s="10" t="s">
        <v>16</v>
      </c>
    </row>
    <row r="76" spans="1:13" ht="15.75" customHeight="1" thickBot="1" x14ac:dyDescent="0.35">
      <c r="A76" s="14"/>
      <c r="B76" s="46" t="s">
        <v>156</v>
      </c>
      <c r="C76" s="46"/>
      <c r="D76" s="18" t="s">
        <v>59</v>
      </c>
      <c r="E76" s="23"/>
      <c r="K76" s="8"/>
      <c r="L76" s="8"/>
      <c r="M76" s="10">
        <v>0.31</v>
      </c>
    </row>
    <row r="77" spans="1:13" ht="12.75" customHeight="1" thickBot="1" x14ac:dyDescent="0.35">
      <c r="A77" s="50" t="s">
        <v>100</v>
      </c>
      <c r="B77" s="50"/>
      <c r="C77" s="50"/>
      <c r="D77" s="50"/>
      <c r="E77" s="9">
        <v>1.65</v>
      </c>
      <c r="F77" s="1">
        <v>2869.6</v>
      </c>
      <c r="G77" s="1">
        <v>2882.5</v>
      </c>
      <c r="H77" s="1">
        <f>1171.7+2204.1</f>
        <v>3375.8</v>
      </c>
      <c r="I77" s="1">
        <v>1839.5</v>
      </c>
      <c r="J77" s="1">
        <f>SUM(F77:I77)</f>
        <v>10967.400000000001</v>
      </c>
      <c r="K77" s="8">
        <f>E77*J77</f>
        <v>18096.210000000003</v>
      </c>
      <c r="L77" s="8">
        <f>K77*12</f>
        <v>217154.52000000002</v>
      </c>
      <c r="M77" s="9">
        <v>2.6</v>
      </c>
    </row>
    <row r="78" spans="1:13" ht="26.25" customHeight="1" thickBot="1" x14ac:dyDescent="0.35">
      <c r="A78" s="50"/>
      <c r="B78" s="50"/>
      <c r="C78" s="50"/>
      <c r="D78" s="50"/>
      <c r="E78" s="10" t="s">
        <v>16</v>
      </c>
      <c r="K78" s="8"/>
      <c r="L78" s="8"/>
      <c r="M78" s="10" t="s">
        <v>16</v>
      </c>
    </row>
    <row r="79" spans="1:13" ht="17.25" customHeight="1" thickBot="1" x14ac:dyDescent="0.35">
      <c r="A79" s="14">
        <v>1</v>
      </c>
      <c r="B79" s="60" t="s">
        <v>101</v>
      </c>
      <c r="C79" s="60"/>
      <c r="D79" s="18" t="s">
        <v>59</v>
      </c>
      <c r="E79" s="34"/>
      <c r="K79" s="8"/>
      <c r="L79" s="8"/>
      <c r="M79" s="34"/>
    </row>
    <row r="80" spans="1:13" ht="12.75" customHeight="1" thickBot="1" x14ac:dyDescent="0.35">
      <c r="A80" s="50" t="s">
        <v>102</v>
      </c>
      <c r="B80" s="50"/>
      <c r="C80" s="50"/>
      <c r="D80" s="50"/>
      <c r="E80" s="9">
        <v>3.15</v>
      </c>
      <c r="F80" s="1">
        <v>2869.6</v>
      </c>
      <c r="G80" s="1">
        <v>2882.5</v>
      </c>
      <c r="H80" s="1">
        <f>1171.7+2204.1</f>
        <v>3375.8</v>
      </c>
      <c r="I80" s="1">
        <v>1839.5</v>
      </c>
      <c r="J80" s="1">
        <f>SUM(F80:I80)</f>
        <v>10967.400000000001</v>
      </c>
      <c r="K80" s="8">
        <f>E80*J80</f>
        <v>34547.310000000005</v>
      </c>
      <c r="L80" s="8">
        <f>K80*12</f>
        <v>414567.72000000009</v>
      </c>
      <c r="M80" s="9">
        <v>4.76</v>
      </c>
    </row>
    <row r="81" spans="1:13" ht="27.75" customHeight="1" thickBot="1" x14ac:dyDescent="0.35">
      <c r="A81" s="50"/>
      <c r="B81" s="50"/>
      <c r="C81" s="50"/>
      <c r="D81" s="50"/>
      <c r="E81" s="10" t="s">
        <v>16</v>
      </c>
      <c r="K81" s="8"/>
      <c r="L81" s="8"/>
      <c r="M81" s="10" t="s">
        <v>16</v>
      </c>
    </row>
    <row r="82" spans="1:13" ht="15.75" customHeight="1" thickBot="1" x14ac:dyDescent="0.35">
      <c r="A82" s="29">
        <v>1</v>
      </c>
      <c r="B82" s="56" t="s">
        <v>103</v>
      </c>
      <c r="C82" s="56"/>
      <c r="D82" s="15"/>
      <c r="E82" s="34"/>
      <c r="K82" s="8"/>
      <c r="L82" s="8"/>
      <c r="M82" s="34"/>
    </row>
    <row r="83" spans="1:13" ht="15.75" customHeight="1" thickBot="1" x14ac:dyDescent="0.35">
      <c r="A83" s="35" t="s">
        <v>21</v>
      </c>
      <c r="B83" s="57" t="s">
        <v>104</v>
      </c>
      <c r="C83" s="57"/>
      <c r="D83" s="15"/>
      <c r="E83" s="23"/>
      <c r="K83" s="8"/>
      <c r="L83" s="8"/>
      <c r="M83" s="23"/>
    </row>
    <row r="84" spans="1:13" ht="15.75" customHeight="1" thickBot="1" x14ac:dyDescent="0.35">
      <c r="A84" s="35" t="s">
        <v>24</v>
      </c>
      <c r="B84" s="57" t="s">
        <v>105</v>
      </c>
      <c r="C84" s="57"/>
      <c r="D84" s="15"/>
      <c r="E84" s="23"/>
      <c r="K84" s="8"/>
      <c r="L84" s="8"/>
      <c r="M84" s="23"/>
    </row>
    <row r="85" spans="1:13" ht="15.75" customHeight="1" thickBot="1" x14ac:dyDescent="0.35">
      <c r="A85" s="35" t="s">
        <v>37</v>
      </c>
      <c r="B85" s="57" t="s">
        <v>106</v>
      </c>
      <c r="C85" s="57"/>
      <c r="D85" s="15"/>
      <c r="E85" s="23"/>
      <c r="K85" s="8"/>
      <c r="L85" s="8"/>
      <c r="M85" s="23"/>
    </row>
    <row r="86" spans="1:13" ht="15" customHeight="1" thickBot="1" x14ac:dyDescent="0.35">
      <c r="A86" s="58" t="s">
        <v>107</v>
      </c>
      <c r="B86" s="59" t="s">
        <v>108</v>
      </c>
      <c r="C86" s="59"/>
      <c r="D86" s="46"/>
      <c r="E86" s="53"/>
      <c r="K86" s="8"/>
      <c r="L86" s="8"/>
      <c r="M86" s="53"/>
    </row>
    <row r="87" spans="1:13" ht="15" customHeight="1" thickBot="1" x14ac:dyDescent="0.35">
      <c r="A87" s="58"/>
      <c r="B87" s="63" t="s">
        <v>109</v>
      </c>
      <c r="C87" s="63"/>
      <c r="D87" s="46"/>
      <c r="E87" s="53"/>
      <c r="K87" s="8"/>
      <c r="L87" s="8"/>
      <c r="M87" s="53"/>
    </row>
    <row r="88" spans="1:13" ht="15.75" customHeight="1" thickBot="1" x14ac:dyDescent="0.35">
      <c r="A88" s="58"/>
      <c r="B88" s="64" t="s">
        <v>110</v>
      </c>
      <c r="C88" s="64"/>
      <c r="D88" s="46"/>
      <c r="E88" s="53"/>
      <c r="K88" s="8"/>
      <c r="L88" s="8"/>
      <c r="M88" s="53"/>
    </row>
    <row r="89" spans="1:13" ht="15.75" customHeight="1" thickBot="1" x14ac:dyDescent="0.35">
      <c r="A89" s="35" t="s">
        <v>111</v>
      </c>
      <c r="B89" s="57" t="s">
        <v>112</v>
      </c>
      <c r="C89" s="57"/>
      <c r="D89" s="15"/>
      <c r="E89" s="23"/>
      <c r="K89" s="8"/>
      <c r="L89" s="8"/>
      <c r="M89" s="23"/>
    </row>
    <row r="90" spans="1:13" ht="15.75" customHeight="1" thickBot="1" x14ac:dyDescent="0.35">
      <c r="A90" s="35" t="s">
        <v>113</v>
      </c>
      <c r="B90" s="57" t="s">
        <v>114</v>
      </c>
      <c r="C90" s="57"/>
      <c r="D90" s="15"/>
      <c r="E90" s="23"/>
      <c r="K90" s="8"/>
      <c r="L90" s="8"/>
      <c r="M90" s="23"/>
    </row>
    <row r="91" spans="1:13" ht="15.75" customHeight="1" thickBot="1" x14ac:dyDescent="0.35">
      <c r="A91" s="35" t="s">
        <v>115</v>
      </c>
      <c r="B91" s="57" t="s">
        <v>116</v>
      </c>
      <c r="C91" s="57"/>
      <c r="D91" s="15"/>
      <c r="E91" s="23"/>
      <c r="K91" s="8"/>
      <c r="L91" s="8"/>
      <c r="M91" s="23"/>
    </row>
    <row r="92" spans="1:13" ht="15.75" customHeight="1" thickBot="1" x14ac:dyDescent="0.35">
      <c r="A92" s="36" t="s">
        <v>117</v>
      </c>
      <c r="B92" s="61" t="s">
        <v>118</v>
      </c>
      <c r="C92" s="61"/>
      <c r="D92" s="15"/>
      <c r="E92" s="23"/>
      <c r="K92" s="8"/>
      <c r="L92" s="8"/>
      <c r="M92" s="23"/>
    </row>
    <row r="93" spans="1:13" ht="15.75" customHeight="1" thickBot="1" x14ac:dyDescent="0.35">
      <c r="A93" s="36" t="s">
        <v>119</v>
      </c>
      <c r="B93" s="62" t="s">
        <v>120</v>
      </c>
      <c r="C93" s="62"/>
      <c r="D93" s="15"/>
      <c r="E93" s="23"/>
      <c r="K93" s="8"/>
      <c r="L93" s="8"/>
      <c r="M93" s="23"/>
    </row>
    <row r="94" spans="1:13" ht="15.75" customHeight="1" thickBot="1" x14ac:dyDescent="0.35">
      <c r="A94" s="36" t="s">
        <v>121</v>
      </c>
      <c r="B94" s="62" t="s">
        <v>122</v>
      </c>
      <c r="C94" s="62"/>
      <c r="D94" s="15"/>
      <c r="E94" s="23"/>
      <c r="K94" s="8"/>
      <c r="L94" s="8"/>
      <c r="M94" s="23"/>
    </row>
    <row r="95" spans="1:13" ht="15.75" customHeight="1" thickBot="1" x14ac:dyDescent="0.35">
      <c r="A95" s="36" t="s">
        <v>123</v>
      </c>
      <c r="B95" s="61" t="s">
        <v>124</v>
      </c>
      <c r="C95" s="61"/>
      <c r="D95" s="15"/>
      <c r="E95" s="23"/>
      <c r="K95" s="8"/>
      <c r="L95" s="8"/>
      <c r="M95" s="23"/>
    </row>
    <row r="96" spans="1:13" ht="15.75" customHeight="1" thickBot="1" x14ac:dyDescent="0.35">
      <c r="A96" s="36" t="s">
        <v>125</v>
      </c>
      <c r="B96" s="61" t="s">
        <v>126</v>
      </c>
      <c r="C96" s="61"/>
      <c r="D96" s="15"/>
      <c r="E96" s="23"/>
      <c r="K96" s="8"/>
      <c r="L96" s="8"/>
      <c r="M96" s="23"/>
    </row>
    <row r="97" spans="1:13" ht="15.75" customHeight="1" thickBot="1" x14ac:dyDescent="0.35">
      <c r="A97" s="36" t="s">
        <v>127</v>
      </c>
      <c r="B97" s="61" t="s">
        <v>128</v>
      </c>
      <c r="C97" s="61"/>
      <c r="D97" s="15"/>
      <c r="E97" s="23"/>
      <c r="K97" s="8"/>
      <c r="L97" s="8"/>
      <c r="M97" s="23"/>
    </row>
    <row r="98" spans="1:13" ht="40.5" customHeight="1" thickBot="1" x14ac:dyDescent="0.35">
      <c r="A98" s="36" t="s">
        <v>129</v>
      </c>
      <c r="B98" s="61" t="s">
        <v>130</v>
      </c>
      <c r="C98" s="61"/>
      <c r="D98" s="15"/>
      <c r="E98" s="23"/>
      <c r="K98" s="8"/>
      <c r="L98" s="8"/>
      <c r="M98" s="23"/>
    </row>
    <row r="99" spans="1:13" ht="15.75" customHeight="1" thickBot="1" x14ac:dyDescent="0.35">
      <c r="A99" s="36" t="s">
        <v>131</v>
      </c>
      <c r="B99" s="61" t="s">
        <v>132</v>
      </c>
      <c r="C99" s="61"/>
      <c r="D99" s="15"/>
      <c r="E99" s="23"/>
      <c r="K99" s="8"/>
      <c r="L99" s="8"/>
      <c r="M99" s="23"/>
    </row>
    <row r="100" spans="1:13" ht="15.75" customHeight="1" thickBot="1" x14ac:dyDescent="0.35">
      <c r="A100" s="36" t="s">
        <v>133</v>
      </c>
      <c r="B100" s="61" t="s">
        <v>134</v>
      </c>
      <c r="C100" s="61"/>
      <c r="D100" s="15"/>
      <c r="E100" s="23"/>
      <c r="K100" s="8"/>
      <c r="L100" s="8"/>
      <c r="M100" s="23"/>
    </row>
    <row r="101" spans="1:13" ht="15.75" customHeight="1" thickBot="1" x14ac:dyDescent="0.35">
      <c r="A101" s="36" t="s">
        <v>135</v>
      </c>
      <c r="B101" s="61" t="s">
        <v>136</v>
      </c>
      <c r="C101" s="61"/>
      <c r="D101" s="15"/>
      <c r="E101" s="23"/>
      <c r="K101" s="8"/>
      <c r="L101" s="8"/>
      <c r="M101" s="23"/>
    </row>
    <row r="102" spans="1:13" ht="15.75" customHeight="1" thickBot="1" x14ac:dyDescent="0.35">
      <c r="A102" s="36" t="s">
        <v>137</v>
      </c>
      <c r="B102" s="61" t="s">
        <v>138</v>
      </c>
      <c r="C102" s="61"/>
      <c r="D102" s="15"/>
      <c r="E102" s="23"/>
      <c r="K102" s="8"/>
      <c r="L102" s="8"/>
      <c r="M102" s="23"/>
    </row>
    <row r="103" spans="1:13" ht="15.75" customHeight="1" thickBot="1" x14ac:dyDescent="0.35">
      <c r="A103" s="36" t="s">
        <v>139</v>
      </c>
      <c r="B103" s="61" t="s">
        <v>140</v>
      </c>
      <c r="C103" s="61"/>
      <c r="D103" s="15"/>
      <c r="E103" s="23"/>
      <c r="K103" s="8"/>
      <c r="L103" s="8"/>
      <c r="M103" s="23"/>
    </row>
    <row r="104" spans="1:13" ht="12.75" customHeight="1" thickBot="1" x14ac:dyDescent="0.35">
      <c r="A104" s="65" t="s">
        <v>141</v>
      </c>
      <c r="B104" s="65"/>
      <c r="C104" s="65"/>
      <c r="D104" s="65"/>
      <c r="E104" s="33">
        <v>3.37</v>
      </c>
      <c r="F104" s="1">
        <v>2869.6</v>
      </c>
      <c r="G104" s="1">
        <v>2882.5</v>
      </c>
      <c r="H104" s="1">
        <f>1171.7+2204.1</f>
        <v>3375.8</v>
      </c>
      <c r="I104" s="1">
        <v>1839.5</v>
      </c>
      <c r="J104" s="1">
        <f>SUM(F104:I104)</f>
        <v>10967.400000000001</v>
      </c>
      <c r="K104" s="8">
        <f>E104*J104</f>
        <v>36960.138000000006</v>
      </c>
      <c r="L104" s="8">
        <f>K104*12</f>
        <v>443521.65600000008</v>
      </c>
      <c r="M104" s="32">
        <v>5.28</v>
      </c>
    </row>
    <row r="105" spans="1:13" ht="29.25" customHeight="1" x14ac:dyDescent="0.3">
      <c r="A105" s="65"/>
      <c r="B105" s="65"/>
      <c r="C105" s="65"/>
      <c r="D105" s="65"/>
      <c r="E105" s="37" t="s">
        <v>16</v>
      </c>
      <c r="K105" s="8"/>
      <c r="L105" s="8"/>
      <c r="M105" s="37" t="s">
        <v>16</v>
      </c>
    </row>
    <row r="106" spans="1:13" x14ac:dyDescent="0.3">
      <c r="A106" s="39"/>
      <c r="B106" s="39"/>
      <c r="C106" s="39"/>
      <c r="D106" s="39"/>
      <c r="E106" s="39"/>
      <c r="F106" s="41"/>
      <c r="G106" s="41"/>
      <c r="H106" s="41"/>
      <c r="I106" s="41"/>
      <c r="J106" s="41"/>
      <c r="K106" s="41"/>
      <c r="L106" s="41"/>
      <c r="M106" s="39"/>
    </row>
    <row r="107" spans="1:13" ht="16.5" hidden="1" customHeight="1" x14ac:dyDescent="0.3">
      <c r="A107" s="66" t="s">
        <v>142</v>
      </c>
      <c r="B107" s="66"/>
      <c r="C107" s="66"/>
      <c r="D107" s="66"/>
      <c r="E107" s="66"/>
    </row>
    <row r="108" spans="1:13" ht="42" hidden="1" customHeight="1" x14ac:dyDescent="0.3">
      <c r="A108" s="66" t="s">
        <v>143</v>
      </c>
      <c r="B108" s="66"/>
      <c r="C108" s="66"/>
      <c r="D108" s="66"/>
      <c r="E108" s="66"/>
    </row>
    <row r="109" spans="1:13" ht="28.5" hidden="1" customHeight="1" x14ac:dyDescent="0.3">
      <c r="A109" s="66" t="s">
        <v>144</v>
      </c>
      <c r="B109" s="66"/>
      <c r="C109" s="66"/>
      <c r="D109" s="66"/>
      <c r="E109" s="66"/>
    </row>
    <row r="110" spans="1:13" hidden="1" x14ac:dyDescent="0.3"/>
    <row r="111" spans="1:13" x14ac:dyDescent="0.3">
      <c r="A111" s="79" t="s">
        <v>149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</row>
    <row r="112" spans="1:13" ht="28.95" customHeight="1" x14ac:dyDescent="0.3">
      <c r="A112" s="80" t="s">
        <v>150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</row>
    <row r="113" spans="1:13" ht="30.75" customHeight="1" x14ac:dyDescent="0.3">
      <c r="A113" s="80" t="s">
        <v>151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</row>
  </sheetData>
  <sheetProtection selectLockedCells="1" selectUnlockedCells="1"/>
  <mergeCells count="110">
    <mergeCell ref="E20:E21"/>
    <mergeCell ref="M20:M21"/>
    <mergeCell ref="B21:C21"/>
    <mergeCell ref="A7:M7"/>
    <mergeCell ref="A8:M8"/>
    <mergeCell ref="A10:C10"/>
    <mergeCell ref="A11:D12"/>
    <mergeCell ref="A13:D14"/>
    <mergeCell ref="D1:M1"/>
    <mergeCell ref="D3:M3"/>
    <mergeCell ref="A4:M4"/>
    <mergeCell ref="A5:M5"/>
    <mergeCell ref="A6:M6"/>
    <mergeCell ref="D2:M2"/>
    <mergeCell ref="A22:D23"/>
    <mergeCell ref="B24:C24"/>
    <mergeCell ref="B25:C25"/>
    <mergeCell ref="B26:C26"/>
    <mergeCell ref="B15:C15"/>
    <mergeCell ref="B16:C16"/>
    <mergeCell ref="B17:C17"/>
    <mergeCell ref="B18:C18"/>
    <mergeCell ref="B19:C19"/>
    <mergeCell ref="A20:A21"/>
    <mergeCell ref="B20:C20"/>
    <mergeCell ref="B27:C27"/>
    <mergeCell ref="A28:D29"/>
    <mergeCell ref="B30:D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D40:D42"/>
    <mergeCell ref="B41:C41"/>
    <mergeCell ref="B42:C42"/>
    <mergeCell ref="B43:C43"/>
    <mergeCell ref="B44:C44"/>
    <mergeCell ref="A45:D46"/>
    <mergeCell ref="A47:A52"/>
    <mergeCell ref="B47:C47"/>
    <mergeCell ref="D47:D48"/>
    <mergeCell ref="E47:E52"/>
    <mergeCell ref="M47:M52"/>
    <mergeCell ref="B48:C48"/>
    <mergeCell ref="B49:C49"/>
    <mergeCell ref="B50:C51"/>
    <mergeCell ref="D50:D51"/>
    <mergeCell ref="B52:C52"/>
    <mergeCell ref="B53:C53"/>
    <mergeCell ref="B54:C54"/>
    <mergeCell ref="B55:C55"/>
    <mergeCell ref="B56:C56"/>
    <mergeCell ref="A57:D58"/>
    <mergeCell ref="B59:C59"/>
    <mergeCell ref="B60:C60"/>
    <mergeCell ref="B61:C61"/>
    <mergeCell ref="B62:C62"/>
    <mergeCell ref="A63:D64"/>
    <mergeCell ref="B65:C65"/>
    <mergeCell ref="B66:C66"/>
    <mergeCell ref="B67:C67"/>
    <mergeCell ref="B68:C68"/>
    <mergeCell ref="B69:C69"/>
    <mergeCell ref="B70:C70"/>
    <mergeCell ref="A71:D72"/>
    <mergeCell ref="B73:C73"/>
    <mergeCell ref="A74:D75"/>
    <mergeCell ref="B76:C76"/>
    <mergeCell ref="A77:D78"/>
    <mergeCell ref="B79:C79"/>
    <mergeCell ref="A80:D81"/>
    <mergeCell ref="B82:C82"/>
    <mergeCell ref="B83:C83"/>
    <mergeCell ref="B84:C84"/>
    <mergeCell ref="B85:C85"/>
    <mergeCell ref="A86:A88"/>
    <mergeCell ref="B86:C86"/>
    <mergeCell ref="D86:D88"/>
    <mergeCell ref="E86:E88"/>
    <mergeCell ref="M86:M88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A111:M111"/>
    <mergeCell ref="A112:M112"/>
    <mergeCell ref="A113:M113"/>
    <mergeCell ref="B102:C102"/>
    <mergeCell ref="B103:C103"/>
    <mergeCell ref="A104:D105"/>
    <mergeCell ref="A107:E107"/>
    <mergeCell ref="A108:E108"/>
    <mergeCell ref="A109:E109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1"/>
  <headerFooter alignWithMargins="0"/>
  <rowBreaks count="1" manualBreakCount="1">
    <brk id="7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>
      <selection activeCell="B28" sqref="B28"/>
    </sheetView>
  </sheetViews>
  <sheetFormatPr defaultRowHeight="14.4" x14ac:dyDescent="0.3"/>
  <sheetData/>
  <sheetProtection selectLockedCells="1" selectUnlockedCells="1"/>
  <customSheetViews>
    <customSheetView guid="{EDA93391-9EAB-4C56-8E25-E953882B4AD9}" showPageBreaks="1" view="pageBreakPreview">
      <selection activeCell="B28" sqref="B28"/>
      <pageMargins left="0.7" right="0.7" top="0.75" bottom="0.75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без лифта</vt:lpstr>
      <vt:lpstr>с лифтом</vt:lpstr>
      <vt:lpstr>д. 47</vt:lpstr>
      <vt:lpstr>Лист3</vt:lpstr>
      <vt:lpstr>'без лифта'!Область_печати</vt:lpstr>
      <vt:lpstr>'д. 47'!Область_печати</vt:lpstr>
      <vt:lpstr>'с лифтом'!Область_печати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хжэ</dc:creator>
  <cp:lastModifiedBy>Svetlana</cp:lastModifiedBy>
  <cp:lastPrinted>2019-01-31T12:04:00Z</cp:lastPrinted>
  <dcterms:created xsi:type="dcterms:W3CDTF">2014-01-14T06:51:53Z</dcterms:created>
  <dcterms:modified xsi:type="dcterms:W3CDTF">2019-01-31T12:04:01Z</dcterms:modified>
</cp:coreProperties>
</file>